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arasv100218\内部系共有\財務部　財政課\決算カード(財政状況資料集含）\00 総務省財政状況資料集\H30唐津市\01財政状況資料集\09HP掲載（２回目）\"/>
    </mc:Choice>
  </mc:AlternateContent>
  <bookViews>
    <workbookView xWindow="0" yWindow="0" windowWidth="20490" windowHeight="75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8" i="10" l="1"/>
  <c r="BG37" i="10"/>
  <c r="BG36" i="10"/>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BW41" i="10"/>
  <c r="BE41" i="10"/>
  <c r="AM41" i="10"/>
  <c r="U41" i="10"/>
  <c r="C41" i="10"/>
  <c r="BW40" i="10"/>
  <c r="BE40" i="10"/>
  <c r="AM40" i="10"/>
  <c r="U40" i="10"/>
  <c r="C40" i="10"/>
  <c r="BW39" i="10"/>
  <c r="BE39" i="10"/>
  <c r="AM39" i="10"/>
  <c r="U39" i="10"/>
  <c r="C39" i="10"/>
  <c r="BW38" i="10"/>
  <c r="AM38" i="10"/>
  <c r="U38" i="10"/>
  <c r="C34" i="10"/>
  <c r="C35" i="10" l="1"/>
  <c r="C36" i="10" s="1"/>
  <c r="C37" i="10" s="1"/>
  <c r="C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 r="U37" i="10" s="1"/>
  <c r="BE34" i="10" l="1"/>
  <c r="BE35" i="10" s="1"/>
  <c r="BE36" i="10" s="1"/>
  <c r="BE37" i="10" s="1"/>
  <c r="BE38" i="10" s="1"/>
  <c r="AM34" i="10"/>
  <c r="AM35" i="10" s="1"/>
  <c r="AM36" i="10" s="1"/>
  <c r="AM37" i="10" s="1"/>
  <c r="BW34" i="10" l="1"/>
  <c r="BW35" i="10" s="1"/>
  <c r="BW36" i="10" s="1"/>
  <c r="BW37" i="10" s="1"/>
  <c r="CO34" i="10" l="1"/>
  <c r="CO35" i="10" s="1"/>
  <c r="CO36" i="10" s="1"/>
  <c r="CO37" i="10" s="1"/>
  <c r="CO38" i="10" s="1"/>
  <c r="CO39" i="10" s="1"/>
  <c r="CO40" i="10" s="1"/>
  <c r="CO41" i="10" s="1"/>
</calcChain>
</file>

<file path=xl/sharedStrings.xml><?xml version="1.0" encoding="utf-8"?>
<sst xmlns="http://schemas.openxmlformats.org/spreadsheetml/2006/main" count="1165" uniqueCount="651">
  <si>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</si>
  <si>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</si>
  <si>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</si>
  <si>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</si>
  <si>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</si>
  <si>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</si>
  <si>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</si>
  <si>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</si>
  <si>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</si>
  <si>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</si>
  <si>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</si>
  <si>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</si>
  <si>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</si>
  <si>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</si>
  <si>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</si>
  <si>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</si>
  <si>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</si>
  <si>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</si>
  <si>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</si>
  <si>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</si>
  <si>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</si>
  <si>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</si>
  <si>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</si>
  <si>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</si>
  <si>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</si>
  <si>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</si>
  <si>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</si>
  <si>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</si>
  <si>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</si>
  <si>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</si>
  <si>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</si>
  <si>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</si>
  <si>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</si>
  <si>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</si>
  <si>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</si>
  <si>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</si>
  <si>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</si>
  <si>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</si>
  <si>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</si>
  <si>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</si>
  <si>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</si>
  <si>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</si>
  <si>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</si>
  <si>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</si>
  <si>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</si>
  <si>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</si>
  <si>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</si>
  <si>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</si>
  <si>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</si>
  <si>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</si>
  <si>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</si>
  <si>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</si>
  <si>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</si>
  <si>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</si>
  <si>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</si>
  <si>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</si>
  <si>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</si>
  <si>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</si>
  <si>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</si>
  <si>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</si>
  <si>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</si>
  <si>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</si>
  <si>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</si>
  <si>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</si>
  <si>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</si>
  <si>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</si>
  <si>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</si>
  <si>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</si>
  <si>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</si>
  <si>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</si>
  <si>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</si>
  <si>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</si>
  <si>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</si>
  <si>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</si>
  <si>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</si>
  <si>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</si>
  <si>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</si>
  <si>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</si>
  <si>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</si>
  <si>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</si>
  <si>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</si>
  <si>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</si>
  <si>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</si>
  <si>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</si>
  <si>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</si>
  <si>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</si>
  <si>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</si>
  <si>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</si>
  <si>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</si>
  <si>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</si>
  <si>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</si>
  <si>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</si>
  <si>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</si>
  <si>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</si>
  <si>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</si>
  <si>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</si>
  <si>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</si>
  <si>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</si>
  <si>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唐津市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</si>
  <si>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</si>
  <si>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</si>
  <si>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</si>
  <si>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</si>
  <si>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</si>
  <si>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</si>
  <si>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</si>
  <si>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</si>
  <si>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</si>
  <si>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</si>
  <si>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</si>
  <si>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</si>
  <si>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</si>
  <si>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</si>
  <si>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</si>
  <si>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</si>
  <si>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</si>
  <si>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</si>
  <si>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</si>
  <si>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</si>
  <si>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</si>
  <si>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</si>
  <si>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</si>
  <si>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</si>
  <si>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</si>
  <si>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</si>
  <si>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</si>
  <si>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</si>
  <si>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</si>
  <si>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</si>
  <si>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</si>
  <si>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</si>
  <si>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</si>
  <si>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</si>
  <si>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</si>
  <si>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</si>
  <si>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</si>
  <si>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</si>
  <si>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</si>
  <si>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</si>
  <si>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</si>
  <si>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</si>
  <si>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</si>
  <si>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</si>
  <si>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</si>
  <si>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</si>
  <si>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</si>
  <si>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</si>
  <si>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</si>
  <si>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</si>
  <si>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</si>
  <si>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</si>
  <si>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</si>
  <si>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</si>
  <si>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</si>
  <si>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</si>
  <si>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</si>
  <si>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</si>
  <si>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</si>
  <si>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</si>
  <si>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</si>
  <si>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</si>
  <si>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</si>
  <si>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</si>
  <si>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</si>
  <si>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</si>
  <si>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</si>
  <si>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</si>
  <si>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</si>
  <si>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</si>
  <si>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</si>
  <si>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</si>
  <si>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</si>
  <si>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</si>
  <si>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</si>
  <si>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</si>
  <si>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</si>
  <si>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</si>
  <si>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</si>
  <si>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</si>
  <si>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</si>
  <si>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</si>
  <si>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</si>
  <si>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</si>
  <si>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</si>
  <si>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</si>
  <si>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</si>
  <si>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</si>
  <si>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</si>
  <si>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</si>
  <si>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</si>
  <si>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</si>
  <si>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</si>
  <si>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</si>
  <si>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</si>
  <si>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</si>
  <si>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</si>
  <si>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</si>
  <si>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</si>
  <si>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</si>
  <si>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</si>
  <si>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</si>
  <si>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</si>
  <si>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</si>
  <si>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</si>
  <si>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</si>
  <si>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</si>
  <si>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</si>
  <si>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</si>
  <si>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</si>
  <si>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</si>
  <si>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</si>
  <si>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</si>
  <si>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</si>
  <si>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</si>
  <si>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</si>
  <si>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</si>
  <si>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</si>
  <si>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</si>
  <si>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佐賀県唐津市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</si>
  <si>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</si>
  <si>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</si>
  <si>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</si>
  <si>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</si>
  <si>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</si>
  <si>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</si>
  <si>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</si>
  <si>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</si>
  <si>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</si>
  <si>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</si>
  <si>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</si>
  <si>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</si>
  <si>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</si>
  <si>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</si>
  <si>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</si>
  <si>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</si>
  <si>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</si>
  <si>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</si>
  <si>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</si>
  <si>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</si>
  <si>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</si>
  <si>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</si>
  <si>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</si>
  <si>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</si>
  <si>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</si>
  <si>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</si>
  <si>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</si>
  <si>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</si>
  <si>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</si>
  <si>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</si>
  <si>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</si>
  <si>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</si>
  <si>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</si>
  <si>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</si>
  <si>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</si>
  <si>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</si>
  <si>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</si>
  <si>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</si>
  <si>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</si>
  <si>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</si>
  <si>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</si>
  <si>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</si>
  <si>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</si>
  <si>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</si>
  <si>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</si>
  <si>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</si>
  <si>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</si>
  <si>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</si>
  <si>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</si>
  <si>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</si>
  <si>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</si>
  <si>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</si>
  <si>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</si>
  <si>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</si>
  <si>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</si>
  <si>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</si>
  <si>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</si>
  <si>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</si>
  <si>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</si>
  <si>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</si>
  <si>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</si>
  <si>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</si>
  <si>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</si>
  <si>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</si>
  <si>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</si>
  <si>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</si>
  <si>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</si>
  <si>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</si>
  <si>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</si>
  <si>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</si>
  <si>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</si>
  <si>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</si>
  <si>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</si>
  <si>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</si>
  <si>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</si>
  <si>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</si>
  <si>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</si>
  <si>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</si>
  <si>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</si>
  <si>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</si>
  <si>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</si>
  <si>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</si>
  <si>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</si>
  <si>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</si>
  <si>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</si>
  <si>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</si>
  <si>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</si>
  <si>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</si>
  <si>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</si>
  <si>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</si>
  <si>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</si>
  <si>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</si>
  <si>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</si>
  <si>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</si>
  <si>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</si>
  <si>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</si>
  <si>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</si>
  <si>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</si>
  <si>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</si>
  <si>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</si>
  <si>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</si>
  <si>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</si>
  <si>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</si>
  <si>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</si>
  <si>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</si>
  <si>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</si>
  <si>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</si>
  <si>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</si>
  <si>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</si>
  <si>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</si>
  <si>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</si>
  <si>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</si>
  <si>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</si>
  <si>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</si>
  <si>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</si>
  <si>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</si>
  <si>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</si>
  <si>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</si>
  <si>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</si>
  <si>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</si>
  <si>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</si>
  <si>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</si>
  <si>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</si>
  <si>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病院</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</si>
  <si>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</si>
  <si>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</si>
  <si>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</si>
  <si>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</si>
  <si>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</si>
  <si>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</si>
  <si>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</si>
  <si>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</si>
  <si>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</si>
  <si>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</si>
  <si>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</si>
  <si>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</si>
  <si>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</si>
  <si>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</si>
  <si>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</si>
  <si>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</si>
  <si>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</si>
  <si>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</si>
  <si>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</si>
  <si>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</si>
  <si>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</si>
  <si>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</si>
  <si>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</si>
  <si>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</si>
  <si>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</si>
  <si>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佐賀県唐津市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</si>
  <si>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</si>
  <si>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</si>
  <si>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</si>
  <si>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</si>
  <si>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</si>
  <si>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</si>
  <si>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</si>
  <si>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</si>
  <si>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</si>
  <si>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</si>
  <si>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</si>
  <si>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</si>
  <si>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</si>
  <si>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</si>
  <si>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</si>
  <si>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</si>
  <si>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</si>
  <si>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</si>
  <si>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</si>
  <si>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</si>
  <si>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養護老人ホーム特別会計</t>
    <phoneticPr fontId="5"/>
  </si>
  <si>
    <t>-</t>
    <phoneticPr fontId="5"/>
  </si>
  <si>
    <t>有線テレビ事業特別会計</t>
    <phoneticPr fontId="5"/>
  </si>
  <si>
    <t>介護保険特別会計（うち普通会計分）</t>
    <phoneticPr fontId="5"/>
  </si>
  <si>
    <t>-</t>
    <phoneticPr fontId="5"/>
  </si>
  <si>
    <t>後期高齢者医療特別会計（うち普通会計分）</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</si>
  <si>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</si>
  <si>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</si>
  <si>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</si>
  <si>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</si>
  <si>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</si>
  <si>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</si>
  <si>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</si>
  <si>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</si>
  <si>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</si>
  <si>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</si>
  <si>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</si>
  <si>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</si>
  <si>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</si>
  <si>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</si>
  <si>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</si>
  <si>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介護保険特別会計（普通会計除く）</t>
    <phoneticPr fontId="5"/>
  </si>
  <si>
    <t>後期高齢者医療特別会計（普通会計除く）</t>
    <phoneticPr fontId="5"/>
  </si>
  <si>
    <t>介護サービス事業特別会計</t>
    <phoneticPr fontId="5"/>
  </si>
  <si>
    <t>水道事業会計</t>
    <phoneticPr fontId="5"/>
  </si>
  <si>
    <t>法適用企業</t>
    <phoneticPr fontId="5"/>
  </si>
  <si>
    <t>工業用水道事業会計</t>
    <phoneticPr fontId="5"/>
  </si>
  <si>
    <t>法適用企業</t>
    <phoneticPr fontId="5"/>
  </si>
  <si>
    <t>市民病院きたはた事業会計</t>
    <phoneticPr fontId="5"/>
  </si>
  <si>
    <t>法適用企業</t>
    <phoneticPr fontId="5"/>
  </si>
  <si>
    <t>モーターボート競走事業会計</t>
    <phoneticPr fontId="5"/>
  </si>
  <si>
    <t>法適用企業</t>
    <phoneticPr fontId="5"/>
  </si>
  <si>
    <t>下水道特別会計</t>
    <phoneticPr fontId="5"/>
  </si>
  <si>
    <t>-</t>
    <phoneticPr fontId="5"/>
  </si>
  <si>
    <t>法非適用企業</t>
    <phoneticPr fontId="5"/>
  </si>
  <si>
    <t>集落排水特別会計</t>
    <phoneticPr fontId="5"/>
  </si>
  <si>
    <t>-</t>
    <phoneticPr fontId="5"/>
  </si>
  <si>
    <t>法非適用企業</t>
    <phoneticPr fontId="5"/>
  </si>
  <si>
    <t>浄化槽整備特別会計</t>
    <phoneticPr fontId="5"/>
  </si>
  <si>
    <t>法非適用企業</t>
    <phoneticPr fontId="5"/>
  </si>
  <si>
    <t>観光施設特別会計</t>
    <phoneticPr fontId="5"/>
  </si>
  <si>
    <t>北波多中央部開発事業特別会計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</si>
  <si>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</si>
  <si>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</si>
  <si>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</si>
  <si>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</si>
  <si>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</si>
  <si>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</si>
  <si>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</si>
  <si>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</si>
  <si>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</si>
  <si>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</si>
  <si>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</si>
  <si>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</si>
  <si>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</si>
  <si>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</si>
  <si>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</si>
  <si>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</si>
  <si>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</si>
  <si>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</si>
  <si>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</si>
  <si>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</si>
  <si>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</si>
  <si>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</si>
  <si>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</si>
  <si>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</si>
  <si>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</si>
  <si>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</si>
  <si>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</si>
  <si>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</si>
  <si>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</si>
  <si>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</si>
  <si>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</si>
  <si>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</si>
  <si>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</si>
  <si>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</si>
  <si>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</si>
  <si>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</si>
  <si>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</si>
  <si>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</si>
  <si>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</si>
  <si>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</si>
  <si>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</si>
  <si>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</si>
  <si>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</si>
  <si>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</si>
  <si>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</si>
  <si>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</si>
  <si>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</si>
  <si>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</si>
  <si>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</si>
  <si>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</si>
  <si>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</si>
  <si>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</si>
  <si>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</si>
  <si>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</si>
  <si>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</si>
  <si>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</si>
  <si>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</si>
  <si>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</si>
  <si>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</si>
  <si>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</si>
  <si>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</si>
  <si>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</si>
  <si>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</si>
  <si>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</si>
  <si>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</si>
  <si>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集落排水特別会計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</si>
  <si>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</si>
  <si>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</si>
  <si>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t>
    <phoneticPr fontId="5"/>
  </si>
  <si>
    <t>-</t>
    <phoneticPr fontId="5"/>
  </si>
  <si>
    <t>-</t>
    <phoneticPr fontId="5"/>
  </si>
  <si>
    <t>(Ｆ)</t>
    <phoneticPr fontId="5"/>
  </si>
  <si>
    <t>浄化槽整備特別会計</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</si>
  <si>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</si>
  <si>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</si>
  <si>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</si>
  <si>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</si>
  <si>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</si>
  <si>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</si>
  <si>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t>
    <phoneticPr fontId="5"/>
  </si>
  <si>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</si>
  <si>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</si>
  <si>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</si>
  <si>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</si>
  <si>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t>
    <phoneticPr fontId="5"/>
  </si>
  <si>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</si>
  <si>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</si>
  <si>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</si>
  <si>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</si>
  <si>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</si>
  <si>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</si>
  <si>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</si>
  <si>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</si>
  <si>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</si>
  <si>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</si>
  <si>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</si>
  <si>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</si>
  <si>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</si>
  <si>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</si>
  <si>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</si>
  <si>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</si>
  <si>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</si>
  <si>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</si>
  <si>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</si>
  <si>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</si>
  <si>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</si>
  <si>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</si>
  <si>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</si>
  <si>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</si>
  <si>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</si>
  <si>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</si>
  <si>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</si>
  <si>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</si>
  <si>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</si>
  <si>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</si>
  <si>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</si>
  <si>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</si>
  <si>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</si>
  <si>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</si>
  <si>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</si>
  <si>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</si>
  <si>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</si>
  <si>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</si>
  <si>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</si>
  <si>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</si>
  <si>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</si>
  <si>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</si>
  <si>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</si>
  <si>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</si>
  <si>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</si>
  <si>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</si>
  <si>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</si>
  <si>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</si>
  <si>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</si>
  <si>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</si>
  <si>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</si>
  <si>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</si>
  <si>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</si>
  <si>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</si>
  <si>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</si>
  <si>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</si>
  <si>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</si>
  <si>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</si>
  <si>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</si>
  <si>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</si>
  <si>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</si>
  <si>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</si>
  <si>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</si>
  <si>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</si>
  <si>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</si>
  <si>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</si>
  <si>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</si>
  <si>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</si>
  <si>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</si>
  <si>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</si>
  <si>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</si>
  <si>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</si>
  <si>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</si>
  <si>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</si>
  <si>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</si>
  <si>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</si>
  <si>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</si>
  <si>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</si>
  <si>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</si>
  <si>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0.82</t>
  </si>
  <si>
    <t>▲ 0.39</t>
  </si>
  <si>
    <t>▲ 3.53</t>
  </si>
  <si>
    <t>▲ 3.16</t>
  </si>
  <si>
    <t>▲ 4.74</t>
  </si>
  <si>
    <t>モーターボート競走事業会計</t>
  </si>
  <si>
    <t>水道事業会計</t>
  </si>
  <si>
    <t>一般会計</t>
  </si>
  <si>
    <t>市民病院きたはた事業会計</t>
  </si>
  <si>
    <t>介護保険特別会計（普通会計除く）</t>
  </si>
  <si>
    <t>国民健康保険特別会計</t>
  </si>
  <si>
    <t>▲ 2.53</t>
  </si>
  <si>
    <t>▲ 2.15</t>
  </si>
  <si>
    <t>▲ 0.36</t>
  </si>
  <si>
    <t>工業用水道事業会計</t>
  </si>
  <si>
    <t>有線テレビ事業特別会計</t>
  </si>
  <si>
    <t>その他会計（赤字）</t>
  </si>
  <si>
    <t>その他会計（黒字）</t>
  </si>
  <si>
    <t>H25末</t>
    <phoneticPr fontId="5"/>
  </si>
  <si>
    <t>H26末</t>
    <phoneticPr fontId="5"/>
  </si>
  <si>
    <t>H27末</t>
    <phoneticPr fontId="5"/>
  </si>
  <si>
    <t>H28末</t>
    <phoneticPr fontId="5"/>
  </si>
  <si>
    <t>H29末</t>
    <phoneticPr fontId="5"/>
  </si>
  <si>
    <t>響創のまちづくり基金</t>
  </si>
  <si>
    <t>公共施設整備基金</t>
  </si>
  <si>
    <t>ふるさと寄附金基金</t>
  </si>
  <si>
    <t>有線テレビ運営基金</t>
  </si>
  <si>
    <t>福祉基金</t>
  </si>
  <si>
    <t>佐賀県後期高齢者医療広域連合（一般会計）</t>
    <rPh sb="15" eb="17">
      <t>イッパン</t>
    </rPh>
    <rPh sb="17" eb="19">
      <t>カイケイ</t>
    </rPh>
    <phoneticPr fontId="2"/>
  </si>
  <si>
    <t>佐賀県後期高齢者医療広域連合（特別会計）</t>
    <rPh sb="15" eb="17">
      <t>トクベツ</t>
    </rPh>
    <rPh sb="17" eb="19">
      <t>カイケイ</t>
    </rPh>
    <phoneticPr fontId="2"/>
  </si>
  <si>
    <t>佐賀県市町総合事務組合（一般会計）</t>
    <rPh sb="12" eb="14">
      <t>イッパン</t>
    </rPh>
    <rPh sb="14" eb="16">
      <t>カイケイ</t>
    </rPh>
    <phoneticPr fontId="2"/>
  </si>
  <si>
    <t>佐賀県市町総合事務組合（特別会計）</t>
    <rPh sb="12" eb="14">
      <t>トクベツ</t>
    </rPh>
    <rPh sb="14" eb="16">
      <t>カイケイ</t>
    </rPh>
    <phoneticPr fontId="2"/>
  </si>
  <si>
    <t>唐津市土地開発公社</t>
  </si>
  <si>
    <t>唐津市文化事業団</t>
  </si>
  <si>
    <t>肥前風力エネルギー開発</t>
  </si>
  <si>
    <t>桃山天下市</t>
  </si>
  <si>
    <t>鳴神の庄</t>
  </si>
  <si>
    <t>鳴神温泉</t>
  </si>
  <si>
    <t>キコリななやま</t>
  </si>
  <si>
    <t>唐津市体育協会</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</si>
  <si>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</si>
  <si>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</si>
  <si>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</si>
  <si>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１７年の市町村合併後、新市の均衡ある発展のためのインフラ整備を進めてきたことにより、将来負担比率は類似団体と比較して高い水準にある。また、市町村合併前の旧市町村単位で整備された数多くの施設の老朽化も進んでいる。平成２８年に策定した公共施設等総合管理計画において、既存施設を更新する場合は原則として複合施設とし、利用状況及び将来人口を見据えたうえで規模を決定し、公共建築物の保有量の削減を図ることとし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</si>
  <si>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</si>
  <si>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</si>
  <si>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</si>
  <si>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</si>
  <si>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</si>
  <si>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</si>
  <si>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</si>
  <si>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</si>
  <si>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t>
    <phoneticPr fontId="5"/>
  </si>
  <si>
    <t xml:space="preserve"> </t>
    <phoneticPr fontId="5"/>
  </si>
  <si>
    <t xml:space="preserve"> </t>
    <phoneticPr fontId="5"/>
  </si>
  <si>
    <t>将来負担比率、実質公債費比率とも類似団体と比較して高い水準にあるが、近年は低下傾向にある。
将来負担比率が低下している主な要因としては、市町村合併前に各市町村で発行された地方債の償還終了、唐津市定員適正化計画に基づく退職者の不補充などによる職員数の縮減による退職手当負担見込額の減少などが挙げられるが、今後は合併特例債を活用した大型事業の実施により、将来負担比率、実質公債費比率ともに増加に転じることが予測されるため、これまで以上に公債費の適正化に取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</si>
</sst>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359D-4B82-B206-8A42E8B9F6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85500</c:v>
                </c:pt>
                <c:pt idx="1">
                  <c:v>106741</c:v>
                </c:pt>
                <c:pt idx="2">
                  <c:v>127258</c:v>
                </c:pt>
                <c:pt idx="3">
                  <c:v>73931</c:v>
                </c:pt>
                <c:pt idx="4">
                  <c:v>101081</c:v>
                </c:pt>
              </c:numCache>
            </c:numRef>
          </c:val>
          <c:smooth val="0"/>
          <c:extLst>
            <c:ext xmlns:c16="http://schemas.microsoft.com/office/drawing/2014/chart" uri="{C3380CC4-5D6E-409C-BE32-E72D297353CC}">
              <c16:uniqueId val="{00000001-359D-4B82-B206-8A42E8B9F6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3.32</c:v>
                </c:pt>
                <c:pt idx="1">
                  <c:v>3.01</c:v>
                </c:pt>
                <c:pt idx="2">
                  <c:v>3.27</c:v>
                </c:pt>
                <c:pt idx="3">
                  <c:v>3.18</c:v>
                </c:pt>
                <c:pt idx="4">
                  <c:v>1.71</c:v>
                </c:pt>
              </c:numCache>
            </c:numRef>
          </c:val>
          <c:extLst>
            <c:ext xmlns:c16="http://schemas.microsoft.com/office/drawing/2014/chart" uri="{C3380CC4-5D6E-409C-BE32-E72D297353CC}">
              <c16:uniqueId val="{00000000-78D0-488B-A415-7C15F6FDDD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8.81</c:v>
                </c:pt>
                <c:pt idx="1">
                  <c:v>10.5</c:v>
                </c:pt>
                <c:pt idx="2">
                  <c:v>8.42</c:v>
                </c:pt>
                <c:pt idx="3">
                  <c:v>7.22</c:v>
                </c:pt>
                <c:pt idx="4">
                  <c:v>5.99</c:v>
                </c:pt>
              </c:numCache>
            </c:numRef>
          </c:val>
          <c:extLst>
            <c:ext xmlns:c16="http://schemas.microsoft.com/office/drawing/2014/chart" uri="{C3380CC4-5D6E-409C-BE32-E72D297353CC}">
              <c16:uniqueId val="{00000001-78D0-488B-A415-7C15F6FDDDE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-0.82</c:v>
                </c:pt>
                <c:pt idx="1">
                  <c:v>-0.39</c:v>
                </c:pt>
                <c:pt idx="2">
                  <c:v>-3.53</c:v>
                </c:pt>
                <c:pt idx="3">
                  <c:v>-3.16</c:v>
                </c:pt>
                <c:pt idx="4">
                  <c:v>-4.74</c:v>
                </c:pt>
              </c:numCache>
            </c:numRef>
          </c:val>
          <c:smooth val="0"/>
          <c:extLst>
            <c:ext xmlns:c16="http://schemas.microsoft.com/office/drawing/2014/chart" uri="{C3380CC4-5D6E-409C-BE32-E72D297353CC}">
              <c16:uniqueId val="{00000002-78D0-488B-A415-7C15F6FDDDE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1.3</c:v>
                </c:pt>
                <c:pt idx="2">
                  <c:v>#N/A</c:v>
                </c:pt>
                <c:pt idx="3">
                  <c:v>1.46</c:v>
                </c:pt>
                <c:pt idx="4">
                  <c:v>#N/A</c:v>
                </c:pt>
                <c:pt idx="5">
                  <c:v>1.49</c:v>
                </c:pt>
                <c:pt idx="6">
                  <c:v>#N/A</c:v>
                </c:pt>
                <c:pt idx="7">
                  <c:v>0.97</c:v>
                </c:pt>
                <c:pt idx="8">
                  <c:v>#N/A</c:v>
                </c:pt>
                <c:pt idx="9">
                  <c:v>0.05</c:v>
                </c:pt>
              </c:numCache>
            </c:numRef>
          </c:val>
          <c:extLst>
            <c:ext xmlns:c16="http://schemas.microsoft.com/office/drawing/2014/chart" uri="{C3380CC4-5D6E-409C-BE32-E72D297353CC}">
              <c16:uniqueId val="{00000000-1E22-4720-9A9F-2ED7D68BEED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E22-4720-9A9F-2ED7D68BEED4}"/>
            </c:ext>
          </c:extLst>
        </c:ser>
        <c:ser>
          <c:idx val="2"/>
          <c:order val="2"/>
          <c:tx>
            <c:strRef>
              <c:f>データシート!$A$29</c:f>
              <c:strCache>
                <c:ptCount val="1"/>
                <c:pt idx="0">
                  <c:v>有線テレビ事業特別会計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0.13</c:v>
                </c:pt>
                <c:pt idx="2">
                  <c:v>#N/A</c:v>
                </c:pt>
                <c:pt idx="3">
                  <c:v>0.13</c:v>
                </c:pt>
                <c:pt idx="4">
                  <c:v>#N/A</c:v>
                </c:pt>
                <c:pt idx="5">
                  <c:v>0.13</c:v>
                </c:pt>
                <c:pt idx="6">
                  <c:v>#N/A</c:v>
                </c:pt>
                <c:pt idx="7">
                  <c:v>0.1</c:v>
                </c:pt>
                <c:pt idx="8">
                  <c:v>#N/A</c:v>
                </c:pt>
                <c:pt idx="9">
                  <c:v>0.08</c:v>
                </c:pt>
              </c:numCache>
            </c:numRef>
          </c:val>
          <c:extLst>
            <c:ext xmlns:c16="http://schemas.microsoft.com/office/drawing/2014/chart" uri="{C3380CC4-5D6E-409C-BE32-E72D297353CC}">
              <c16:uniqueId val="{00000002-1E22-4720-9A9F-2ED7D68BEED4}"/>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c:v>
                </c:pt>
                <c:pt idx="2">
                  <c:v>#N/A</c:v>
                </c:pt>
                <c:pt idx="3">
                  <c:v>0.16</c:v>
                </c:pt>
                <c:pt idx="4">
                  <c:v>#N/A</c:v>
                </c:pt>
                <c:pt idx="5">
                  <c:v>0.19</c:v>
                </c:pt>
                <c:pt idx="6">
                  <c:v>#N/A</c:v>
                </c:pt>
                <c:pt idx="7">
                  <c:v>0.23</c:v>
                </c:pt>
                <c:pt idx="8">
                  <c:v>#N/A</c:v>
                </c:pt>
                <c:pt idx="9">
                  <c:v>0.3</c:v>
                </c:pt>
              </c:numCache>
            </c:numRef>
          </c:val>
          <c:extLst>
            <c:ext xmlns:c16="http://schemas.microsoft.com/office/drawing/2014/chart" uri="{C3380CC4-5D6E-409C-BE32-E72D297353CC}">
              <c16:uniqueId val="{00000003-1E22-4720-9A9F-2ED7D68BEED4}"/>
            </c:ext>
          </c:extLst>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2.5299999999999998</c:v>
                </c:pt>
                <c:pt idx="1">
                  <c:v>#N/A</c:v>
                </c:pt>
                <c:pt idx="2">
                  <c:v>2.15</c:v>
                </c:pt>
                <c:pt idx="3">
                  <c:v>#N/A</c:v>
                </c:pt>
                <c:pt idx="4">
                  <c:v>0.36</c:v>
                </c:pt>
                <c:pt idx="5">
                  <c:v>#N/A</c:v>
                </c:pt>
                <c:pt idx="6">
                  <c:v>#N/A</c:v>
                </c:pt>
                <c:pt idx="7">
                  <c:v>0.56000000000000005</c:v>
                </c:pt>
                <c:pt idx="8">
                  <c:v>#N/A</c:v>
                </c:pt>
                <c:pt idx="9">
                  <c:v>0.8</c:v>
                </c:pt>
              </c:numCache>
            </c:numRef>
          </c:val>
          <c:extLst>
            <c:ext xmlns:c16="http://schemas.microsoft.com/office/drawing/2014/chart" uri="{C3380CC4-5D6E-409C-BE32-E72D297353CC}">
              <c16:uniqueId val="{00000004-1E22-4720-9A9F-2ED7D68BEED4}"/>
            </c:ext>
          </c:extLst>
        </c:ser>
        <c:ser>
          <c:idx val="5"/>
          <c:order val="5"/>
          <c:tx>
            <c:strRef>
              <c:f>データシート!$A$32</c:f>
              <c:strCache>
                <c:ptCount val="1"/>
                <c:pt idx="0">
                  <c:v>介護保険特別会計（普通会計除く）</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0.45</c:v>
                </c:pt>
                <c:pt idx="2">
                  <c:v>#N/A</c:v>
                </c:pt>
                <c:pt idx="3">
                  <c:v>0.72</c:v>
                </c:pt>
                <c:pt idx="4">
                  <c:v>#N/A</c:v>
                </c:pt>
                <c:pt idx="5">
                  <c:v>0.35</c:v>
                </c:pt>
                <c:pt idx="6">
                  <c:v>#N/A</c:v>
                </c:pt>
                <c:pt idx="7">
                  <c:v>0.85</c:v>
                </c:pt>
                <c:pt idx="8">
                  <c:v>#N/A</c:v>
                </c:pt>
                <c:pt idx="9">
                  <c:v>0.99</c:v>
                </c:pt>
              </c:numCache>
            </c:numRef>
          </c:val>
          <c:extLst>
            <c:ext xmlns:c16="http://schemas.microsoft.com/office/drawing/2014/chart" uri="{C3380CC4-5D6E-409C-BE32-E72D297353CC}">
              <c16:uniqueId val="{00000005-1E22-4720-9A9F-2ED7D68BEED4}"/>
            </c:ext>
          </c:extLst>
        </c:ser>
        <c:ser>
          <c:idx val="6"/>
          <c:order val="6"/>
          <c:tx>
            <c:strRef>
              <c:f>データシート!$A$33</c:f>
              <c:strCache>
                <c:ptCount val="1"/>
                <c:pt idx="0">
                  <c:v>市民病院きたはた事業会計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1.55</c:v>
                </c:pt>
                <c:pt idx="2">
                  <c:v>#N/A</c:v>
                </c:pt>
                <c:pt idx="3">
                  <c:v>1.45</c:v>
                </c:pt>
                <c:pt idx="4">
                  <c:v>#N/A</c:v>
                </c:pt>
                <c:pt idx="5">
                  <c:v>1.45</c:v>
                </c:pt>
                <c:pt idx="6">
                  <c:v>#N/A</c:v>
                </c:pt>
                <c:pt idx="7">
                  <c:v>1.44</c:v>
                </c:pt>
                <c:pt idx="8">
                  <c:v>#N/A</c:v>
                </c:pt>
                <c:pt idx="9">
                  <c:v>1.59</c:v>
                </c:pt>
              </c:numCache>
            </c:numRef>
          </c:val>
          <c:extLst>
            <c:ext xmlns:c16="http://schemas.microsoft.com/office/drawing/2014/chart" uri="{C3380CC4-5D6E-409C-BE32-E72D297353CC}">
              <c16:uniqueId val="{00000006-1E22-4720-9A9F-2ED7D68BEED4}"/>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3.17</c:v>
                </c:pt>
                <c:pt idx="2">
                  <c:v>#N/A</c:v>
                </c:pt>
                <c:pt idx="3">
                  <c:v>2.85</c:v>
                </c:pt>
                <c:pt idx="4">
                  <c:v>#N/A</c:v>
                </c:pt>
                <c:pt idx="5">
                  <c:v>3.13</c:v>
                </c:pt>
                <c:pt idx="6">
                  <c:v>#N/A</c:v>
                </c:pt>
                <c:pt idx="7">
                  <c:v>3.07</c:v>
                </c:pt>
                <c:pt idx="8">
                  <c:v>#N/A</c:v>
                </c:pt>
                <c:pt idx="9">
                  <c:v>1.62</c:v>
                </c:pt>
              </c:numCache>
            </c:numRef>
          </c:val>
          <c:extLst>
            <c:ext xmlns:c16="http://schemas.microsoft.com/office/drawing/2014/chart" uri="{C3380CC4-5D6E-409C-BE32-E72D297353CC}">
              <c16:uniqueId val="{00000007-1E22-4720-9A9F-2ED7D68BEED4}"/>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4.57</c:v>
                </c:pt>
                <c:pt idx="2">
                  <c:v>#N/A</c:v>
                </c:pt>
                <c:pt idx="3">
                  <c:v>4.38</c:v>
                </c:pt>
                <c:pt idx="4">
                  <c:v>#N/A</c:v>
                </c:pt>
                <c:pt idx="5">
                  <c:v>4.6900000000000004</c:v>
                </c:pt>
                <c:pt idx="6">
                  <c:v>#N/A</c:v>
                </c:pt>
                <c:pt idx="7">
                  <c:v>4.3099999999999996</c:v>
                </c:pt>
                <c:pt idx="8">
                  <c:v>#N/A</c:v>
                </c:pt>
                <c:pt idx="9">
                  <c:v>5.05</c:v>
                </c:pt>
              </c:numCache>
            </c:numRef>
          </c:val>
          <c:extLst>
            <c:ext xmlns:c16="http://schemas.microsoft.com/office/drawing/2014/chart" uri="{C3380CC4-5D6E-409C-BE32-E72D297353CC}">
              <c16:uniqueId val="{00000008-1E22-4720-9A9F-2ED7D68BEED4}"/>
            </c:ext>
          </c:extLst>
        </c:ser>
        <c:ser>
          <c:idx val="9"/>
          <c:order val="9"/>
          <c:tx>
            <c:strRef>
              <c:f>データシート!$A$36</c:f>
              <c:strCache>
                <c:ptCount val="1"/>
                <c:pt idx="0">
                  <c:v>モーターボート競走事業会計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8.4499999999999993</c:v>
                </c:pt>
                <c:pt idx="2">
                  <c:v>#N/A</c:v>
                </c:pt>
                <c:pt idx="3">
                  <c:v>10.47</c:v>
                </c:pt>
                <c:pt idx="4">
                  <c:v>#N/A</c:v>
                </c:pt>
                <c:pt idx="5">
                  <c:v>13.26</c:v>
                </c:pt>
                <c:pt idx="6">
                  <c:v>#N/A</c:v>
                </c:pt>
                <c:pt idx="7">
                  <c:v>12.42</c:v>
                </c:pt>
                <c:pt idx="8">
                  <c:v>#N/A</c:v>
                </c:pt>
                <c:pt idx="9">
                  <c:v>15.63</c:v>
                </c:pt>
              </c:numCache>
            </c:numRef>
          </c:val>
          <c:extLst>
            <c:ext xmlns:c16="http://schemas.microsoft.com/office/drawing/2014/chart" uri="{C3380CC4-5D6E-409C-BE32-E72D297353CC}">
              <c16:uniqueId val="{00000009-1E22-4720-9A9F-2ED7D68BEED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7397</c:v>
                </c:pt>
                <c:pt idx="5">
                  <c:v>7333</c:v>
                </c:pt>
                <c:pt idx="8">
                  <c:v>7401</c:v>
                </c:pt>
                <c:pt idx="11">
                  <c:v>7522</c:v>
                </c:pt>
                <c:pt idx="14">
                  <c:v>7291</c:v>
                </c:pt>
              </c:numCache>
            </c:numRef>
          </c:val>
          <c:extLst>
            <c:ext xmlns:c16="http://schemas.microsoft.com/office/drawing/2014/chart" uri="{C3380CC4-5D6E-409C-BE32-E72D297353CC}">
              <c16:uniqueId val="{00000000-7E36-423E-9FC2-A687AC0F01C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3</c:v>
                </c:pt>
                <c:pt idx="9">
                  <c:v>1</c:v>
                </c:pt>
                <c:pt idx="12">
                  <c:v>0</c:v>
                </c:pt>
              </c:numCache>
            </c:numRef>
          </c:val>
          <c:extLst>
            <c:ext xmlns:c16="http://schemas.microsoft.com/office/drawing/2014/chart" uri="{C3380CC4-5D6E-409C-BE32-E72D297353CC}">
              <c16:uniqueId val="{00000001-7E36-423E-9FC2-A687AC0F01C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399</c:v>
                </c:pt>
                <c:pt idx="3">
                  <c:v>390</c:v>
                </c:pt>
                <c:pt idx="6">
                  <c:v>262</c:v>
                </c:pt>
                <c:pt idx="9">
                  <c:v>176</c:v>
                </c:pt>
                <c:pt idx="12">
                  <c:v>139</c:v>
                </c:pt>
              </c:numCache>
            </c:numRef>
          </c:val>
          <c:extLst>
            <c:ext xmlns:c16="http://schemas.microsoft.com/office/drawing/2014/chart" uri="{C3380CC4-5D6E-409C-BE32-E72D297353CC}">
              <c16:uniqueId val="{00000002-7E36-423E-9FC2-A687AC0F01C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E36-423E-9FC2-A687AC0F01C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2437</c:v>
                </c:pt>
                <c:pt idx="3">
                  <c:v>2550</c:v>
                </c:pt>
                <c:pt idx="6">
                  <c:v>2707</c:v>
                </c:pt>
                <c:pt idx="9">
                  <c:v>2681</c:v>
                </c:pt>
                <c:pt idx="12">
                  <c:v>2606</c:v>
                </c:pt>
              </c:numCache>
            </c:numRef>
          </c:val>
          <c:extLst>
            <c:ext xmlns:c16="http://schemas.microsoft.com/office/drawing/2014/chart" uri="{C3380CC4-5D6E-409C-BE32-E72D297353CC}">
              <c16:uniqueId val="{00000004-7E36-423E-9FC2-A687AC0F01C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36-423E-9FC2-A687AC0F01C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36-423E-9FC2-A687AC0F01C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8922</c:v>
                </c:pt>
                <c:pt idx="3">
                  <c:v>8540</c:v>
                </c:pt>
                <c:pt idx="6">
                  <c:v>8304</c:v>
                </c:pt>
                <c:pt idx="9">
                  <c:v>8306</c:v>
                </c:pt>
                <c:pt idx="12">
                  <c:v>8016</c:v>
                </c:pt>
              </c:numCache>
            </c:numRef>
          </c:val>
          <c:extLst>
            <c:ext xmlns:c16="http://schemas.microsoft.com/office/drawing/2014/chart" uri="{C3380CC4-5D6E-409C-BE32-E72D297353CC}">
              <c16:uniqueId val="{00000007-7E36-423E-9FC2-A687AC0F01C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4361</c:v>
                </c:pt>
                <c:pt idx="2">
                  <c:v>#N/A</c:v>
                </c:pt>
                <c:pt idx="3">
                  <c:v>#N/A</c:v>
                </c:pt>
                <c:pt idx="4">
                  <c:v>4147</c:v>
                </c:pt>
                <c:pt idx="5">
                  <c:v>#N/A</c:v>
                </c:pt>
                <c:pt idx="6">
                  <c:v>#N/A</c:v>
                </c:pt>
                <c:pt idx="7">
                  <c:v>3875</c:v>
                </c:pt>
                <c:pt idx="8">
                  <c:v>#N/A</c:v>
                </c:pt>
                <c:pt idx="9">
                  <c:v>#N/A</c:v>
                </c:pt>
                <c:pt idx="10">
                  <c:v>3642</c:v>
                </c:pt>
                <c:pt idx="11">
                  <c:v>#N/A</c:v>
                </c:pt>
                <c:pt idx="12">
                  <c:v>#N/A</c:v>
                </c:pt>
                <c:pt idx="13">
                  <c:v>3470</c:v>
                </c:pt>
                <c:pt idx="14">
                  <c:v>#N/A</c:v>
                </c:pt>
              </c:numCache>
            </c:numRef>
          </c:val>
          <c:smooth val="0"/>
          <c:extLst>
            <c:ext xmlns:c16="http://schemas.microsoft.com/office/drawing/2014/chart" uri="{C3380CC4-5D6E-409C-BE32-E72D297353CC}">
              <c16:uniqueId val="{00000008-7E36-423E-9FC2-A687AC0F01C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75435</c:v>
                </c:pt>
                <c:pt idx="5">
                  <c:v>77012</c:v>
                </c:pt>
                <c:pt idx="8">
                  <c:v>79391</c:v>
                </c:pt>
                <c:pt idx="11">
                  <c:v>82201</c:v>
                </c:pt>
                <c:pt idx="14">
                  <c:v>82173</c:v>
                </c:pt>
              </c:numCache>
            </c:numRef>
          </c:val>
          <c:extLst>
            <c:ext xmlns:c16="http://schemas.microsoft.com/office/drawing/2014/chart" uri="{C3380CC4-5D6E-409C-BE32-E72D297353CC}">
              <c16:uniqueId val="{00000000-4E5B-48F8-90D0-800854C5038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2721</c:v>
                </c:pt>
                <c:pt idx="5">
                  <c:v>2607</c:v>
                </c:pt>
                <c:pt idx="8">
                  <c:v>2689</c:v>
                </c:pt>
                <c:pt idx="11">
                  <c:v>2836</c:v>
                </c:pt>
                <c:pt idx="14">
                  <c:v>3146</c:v>
                </c:pt>
              </c:numCache>
            </c:numRef>
          </c:val>
          <c:extLst>
            <c:ext xmlns:c16="http://schemas.microsoft.com/office/drawing/2014/chart" uri="{C3380CC4-5D6E-409C-BE32-E72D297353CC}">
              <c16:uniqueId val="{00000001-4E5B-48F8-90D0-800854C5038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11630</c:v>
                </c:pt>
                <c:pt idx="5">
                  <c:v>11640</c:v>
                </c:pt>
                <c:pt idx="8">
                  <c:v>11039</c:v>
                </c:pt>
                <c:pt idx="11">
                  <c:v>11075</c:v>
                </c:pt>
                <c:pt idx="14">
                  <c:v>11863</c:v>
                </c:pt>
              </c:numCache>
            </c:numRef>
          </c:val>
          <c:extLst>
            <c:ext xmlns:c16="http://schemas.microsoft.com/office/drawing/2014/chart" uri="{C3380CC4-5D6E-409C-BE32-E72D297353CC}">
              <c16:uniqueId val="{00000002-4E5B-48F8-90D0-800854C5038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E5B-48F8-90D0-800854C5038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E5B-48F8-90D0-800854C5038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3410</c:v>
                </c:pt>
                <c:pt idx="3">
                  <c:v>3415</c:v>
                </c:pt>
                <c:pt idx="6">
                  <c:v>1502</c:v>
                </c:pt>
                <c:pt idx="9">
                  <c:v>1336</c:v>
                </c:pt>
                <c:pt idx="12">
                  <c:v>1223</c:v>
                </c:pt>
              </c:numCache>
            </c:numRef>
          </c:val>
          <c:extLst>
            <c:ext xmlns:c16="http://schemas.microsoft.com/office/drawing/2014/chart" uri="{C3380CC4-5D6E-409C-BE32-E72D297353CC}">
              <c16:uniqueId val="{00000005-4E5B-48F8-90D0-800854C5038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9986</c:v>
                </c:pt>
                <c:pt idx="3">
                  <c:v>9732</c:v>
                </c:pt>
                <c:pt idx="6">
                  <c:v>9322</c:v>
                </c:pt>
                <c:pt idx="9">
                  <c:v>9197</c:v>
                </c:pt>
                <c:pt idx="12">
                  <c:v>8845</c:v>
                </c:pt>
              </c:numCache>
            </c:numRef>
          </c:val>
          <c:extLst>
            <c:ext xmlns:c16="http://schemas.microsoft.com/office/drawing/2014/chart" uri="{C3380CC4-5D6E-409C-BE32-E72D297353CC}">
              <c16:uniqueId val="{00000006-4E5B-48F8-90D0-800854C5038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E5B-48F8-90D0-800854C5038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30682</c:v>
                </c:pt>
                <c:pt idx="3">
                  <c:v>29574</c:v>
                </c:pt>
                <c:pt idx="6">
                  <c:v>29561</c:v>
                </c:pt>
                <c:pt idx="9">
                  <c:v>29556</c:v>
                </c:pt>
                <c:pt idx="12">
                  <c:v>29059</c:v>
                </c:pt>
              </c:numCache>
            </c:numRef>
          </c:val>
          <c:extLst>
            <c:ext xmlns:c16="http://schemas.microsoft.com/office/drawing/2014/chart" uri="{C3380CC4-5D6E-409C-BE32-E72D297353CC}">
              <c16:uniqueId val="{00000008-4E5B-48F8-90D0-800854C5038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5582</c:v>
                </c:pt>
                <c:pt idx="3">
                  <c:v>5364</c:v>
                </c:pt>
                <c:pt idx="6">
                  <c:v>5144</c:v>
                </c:pt>
                <c:pt idx="9">
                  <c:v>2585</c:v>
                </c:pt>
                <c:pt idx="12">
                  <c:v>2537</c:v>
                </c:pt>
              </c:numCache>
            </c:numRef>
          </c:val>
          <c:extLst>
            <c:ext xmlns:c16="http://schemas.microsoft.com/office/drawing/2014/chart" uri="{C3380CC4-5D6E-409C-BE32-E72D297353CC}">
              <c16:uniqueId val="{00000009-4E5B-48F8-90D0-800854C5038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78228</c:v>
                </c:pt>
                <c:pt idx="3">
                  <c:v>80619</c:v>
                </c:pt>
                <c:pt idx="6">
                  <c:v>85104</c:v>
                </c:pt>
                <c:pt idx="9">
                  <c:v>84283</c:v>
                </c:pt>
                <c:pt idx="12">
                  <c:v>85090</c:v>
                </c:pt>
              </c:numCache>
            </c:numRef>
          </c:val>
          <c:extLst>
            <c:ext xmlns:c16="http://schemas.microsoft.com/office/drawing/2014/chart" uri="{C3380CC4-5D6E-409C-BE32-E72D297353CC}">
              <c16:uniqueId val="{0000000A-4E5B-48F8-90D0-800854C5038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38101</c:v>
                </c:pt>
                <c:pt idx="2">
                  <c:v>#N/A</c:v>
                </c:pt>
                <c:pt idx="3">
                  <c:v>#N/A</c:v>
                </c:pt>
                <c:pt idx="4">
                  <c:v>37444</c:v>
                </c:pt>
                <c:pt idx="5">
                  <c:v>#N/A</c:v>
                </c:pt>
                <c:pt idx="6">
                  <c:v>#N/A</c:v>
                </c:pt>
                <c:pt idx="7">
                  <c:v>37514</c:v>
                </c:pt>
                <c:pt idx="8">
                  <c:v>#N/A</c:v>
                </c:pt>
                <c:pt idx="9">
                  <c:v>#N/A</c:v>
                </c:pt>
                <c:pt idx="10">
                  <c:v>30844</c:v>
                </c:pt>
                <c:pt idx="11">
                  <c:v>#N/A</c:v>
                </c:pt>
                <c:pt idx="12">
                  <c:v>#N/A</c:v>
                </c:pt>
                <c:pt idx="13">
                  <c:v>29572</c:v>
                </c:pt>
                <c:pt idx="14">
                  <c:v>#N/A</c:v>
                </c:pt>
              </c:numCache>
            </c:numRef>
          </c:val>
          <c:smooth val="0"/>
          <c:extLst>
            <c:ext xmlns:c16="http://schemas.microsoft.com/office/drawing/2014/chart" uri="{C3380CC4-5D6E-409C-BE32-E72D297353CC}">
              <c16:uniqueId val="{0000000B-4E5B-48F8-90D0-800854C5038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3011</c:v>
                </c:pt>
                <c:pt idx="1">
                  <c:v>2546</c:v>
                </c:pt>
                <c:pt idx="2">
                  <c:v>2055</c:v>
                </c:pt>
              </c:numCache>
            </c:numRef>
          </c:val>
          <c:extLst>
            <c:ext xmlns:c16="http://schemas.microsoft.com/office/drawing/2014/chart" uri="{C3380CC4-5D6E-409C-BE32-E72D297353CC}">
              <c16:uniqueId val="{00000000-BA96-41AB-9ED2-2637AB6B77A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627</c:v>
                </c:pt>
                <c:pt idx="1">
                  <c:v>518</c:v>
                </c:pt>
                <c:pt idx="2">
                  <c:v>513</c:v>
                </c:pt>
              </c:numCache>
            </c:numRef>
          </c:val>
          <c:extLst>
            <c:ext xmlns:c16="http://schemas.microsoft.com/office/drawing/2014/chart" uri="{C3380CC4-5D6E-409C-BE32-E72D297353CC}">
              <c16:uniqueId val="{00000001-BA96-41AB-9ED2-2637AB6B77A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10910</c:v>
                </c:pt>
                <c:pt idx="1">
                  <c:v>11010</c:v>
                </c:pt>
                <c:pt idx="2">
                  <c:v>11704</c:v>
                </c:pt>
              </c:numCache>
            </c:numRef>
          </c:val>
          <c:extLst>
            <c:ext xmlns:c16="http://schemas.microsoft.com/office/drawing/2014/chart" uri="{C3380CC4-5D6E-409C-BE32-E72D297353CC}">
              <c16:uniqueId val="{00000002-BA96-41AB-9ED2-2637AB6B77A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{D3ED340D-C1DB-422A-A6E0-660429C6B0C4}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543-4310-92CE-D1520B3D6B8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{8B20603E-ADF3-4E96-AB11-31BB68915264}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543-4310-92CE-D1520B3D6B8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{01D49201-8154-498B-B864-3530468D2006}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543-4310-92CE-D1520B3D6B8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{FCB9655C-2206-4864-9500-1B54F4F59721}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543-4310-92CE-D1520B3D6B8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{07DFBB30-ADF5-40D9-87C0-51F32EFFC277}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543-4310-92CE-D1520B3D6B8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{E8DE97B4-86C9-42C9-B9C1-00FACAB427B7}</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543-4310-92CE-D1520B3D6B8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{A93375BA-CC5C-46FD-B92F-33181A9C6443}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543-4310-92CE-D1520B3D6B8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{E5E4DF16-E5FC-48B1-AF5C-0457B15332D4}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543-4310-92CE-D1520B3D6B8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{CB8B7059-4C88-4317-BA80-1881BD88D727}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543-4310-92CE-D1520B3D6B8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72.099999999999994</c:v>
                </c:pt>
                <c:pt idx="16">
                  <c:v>72.8</c:v>
                </c:pt>
                <c:pt idx="24">
                  <c:v>74</c:v>
                </c:pt>
                <c:pt idx="32">
                  <c:v>74.900000000000006</c:v>
                </c:pt>
              </c:numCache>
            </c:numRef>
          </c:xVal>
          <c:yVal>
            <c:numRef>
              <c:f>公会計指標分析・財政指標組合せ分析表!$BP$51:$DC$51</c:f>
              <c:numCache>
                <c:formatCode>#,##0.0;"▲ "#,##0.0</c:formatCode>
                <c:ptCount val="40"/>
                <c:pt idx="8">
                  <c:v>128.19999999999999</c:v>
                </c:pt>
                <c:pt idx="16">
                  <c:v>130.80000000000001</c:v>
                </c:pt>
                <c:pt idx="24">
                  <c:v>109.9</c:v>
                </c:pt>
                <c:pt idx="32">
                  <c:v>108.1</c:v>
                </c:pt>
              </c:numCache>
            </c:numRef>
          </c:yVal>
          <c:smooth val="0"/>
          <c:extLst>
            <c:ext xmlns:c16="http://schemas.microsoft.com/office/drawing/2014/chart" uri="{C3380CC4-5D6E-409C-BE32-E72D297353CC}">
              <c16:uniqueId val="{00000009-D543-4310-92CE-D1520B3D6B8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{3F7707B1-D6BE-4BC0-B814-5D35A7ADAFE3}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543-4310-92CE-D1520B3D6B8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{802772E3-7BDC-426B-BA1E-798DF14824F3}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543-4310-92CE-D1520B3D6B8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{1B3454D2-3062-408E-A1F8-ADEAE01D0D2A}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543-4310-92CE-D1520B3D6B8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{36FF708C-ED0E-4093-8864-4BD2A9B4519F}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543-4310-92CE-D1520B3D6B8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{6CA4DCE4-C715-4F04-BEDB-3649262509C0}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543-4310-92CE-D1520B3D6B81}"/>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{D8183365-B2A6-4BCC-86EB-E95E49DD595B}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543-4310-92CE-D1520B3D6B81}"/>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{F2AC365C-C25E-40D8-9920-6FB01D6EBC52}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543-4310-92CE-D1520B3D6B81}"/>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{29C6C650-F28B-42B5-AA41-6727C409B1A3}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543-4310-92CE-D1520B3D6B81}"/>
                </c:ext>
              </c:extLst>
            </c:dLbl>
            <c:dLbl>
              <c:idx val="32"/>
              <c:layout/>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{29AB76FA-5B02-4BD3-A82C-1DFC63A156E6}</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543-4310-92CE-D1520B3D6B8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D543-4310-92CE-D1520B3D6B81}"/>
            </c:ext>
          </c:extLst>
        </c:ser>
        <c:dLbls>
          <c:showLegendKey val="0"/>
          <c:showVal val="1"/>
          <c:showCatName val="0"/>
          <c:showSerName val="0"/>
          <c:showPercent val="0"/>
          <c:showBubbleSize val="0"/>
        </c:dLbls>
        <c:axId val="46179840"/>
        <c:axId val="46181760"/>
      </c:scatterChart>
      <c:valAx>
        <c:axId val="46179840"/>
        <c:scaling>
          <c:orientation val="minMax"/>
          <c:max val="77"/>
          <c:min val="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7"/>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{232750F4-170F-474F-BE57-58859F39D4F0}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4D2-4F69-ADD7-4AEF5FE0DF6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{57C2B2CB-702C-44CB-AD41-2BE0F32DEC51}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4D2-4F69-ADD7-4AEF5FE0DF6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{55F28FFA-AFF5-4546-B92C-D2DF8FAB3D5D}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4D2-4F69-ADD7-4AEF5FE0DF6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{40819C35-A8FA-41D6-896F-609EE469BBF1}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4D2-4F69-ADD7-4AEF5FE0DF6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{3A245F16-A57B-46BF-8A14-33CCBD2BABEB}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4D2-4F69-ADD7-4AEF5FE0DF6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{702E2BF7-8DCC-4E97-92A2-CD7355FC0F69}</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4D2-4F69-ADD7-4AEF5FE0DF6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{C0C1034F-8E6C-49DF-8F7F-59FAAFDC3E2C}</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4D2-4F69-ADD7-4AEF5FE0DF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{816E692D-CFF2-4A21-AE98-EEE953B5F053}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4D2-4F69-ADD7-4AEF5FE0DF6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{76C7486D-0643-4E59-A50E-B49DCD52AAE3}</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4D2-4F69-ADD7-4AEF5FE0DF6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16.2</c:v>
                </c:pt>
                <c:pt idx="8">
                  <c:v>15.2</c:v>
                </c:pt>
                <c:pt idx="16">
                  <c:v>14.1</c:v>
                </c:pt>
                <c:pt idx="24">
                  <c:v>13.5</c:v>
                </c:pt>
                <c:pt idx="32">
                  <c:v>13</c:v>
                </c:pt>
              </c:numCache>
            </c:numRef>
          </c:xVal>
          <c:yVal>
            <c:numRef>
              <c:f>公会計指標分析・財政指標組合せ分析表!$BP$73:$DC$73</c:f>
              <c:numCache>
                <c:formatCode>#,##0.0;"▲ "#,##0.0</c:formatCode>
                <c:ptCount val="40"/>
                <c:pt idx="0">
                  <c:v>129.69999999999999</c:v>
                </c:pt>
                <c:pt idx="8">
                  <c:v>128.19999999999999</c:v>
                </c:pt>
                <c:pt idx="16">
                  <c:v>130.80000000000001</c:v>
                </c:pt>
                <c:pt idx="24">
                  <c:v>109.9</c:v>
                </c:pt>
                <c:pt idx="32">
                  <c:v>108.1</c:v>
                </c:pt>
              </c:numCache>
            </c:numRef>
          </c:yVal>
          <c:smooth val="0"/>
          <c:extLst>
            <c:ext xmlns:c16="http://schemas.microsoft.com/office/drawing/2014/chart" uri="{C3380CC4-5D6E-409C-BE32-E72D297353CC}">
              <c16:uniqueId val="{00000009-04D2-4F69-ADD7-4AEF5FE0DF6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4.112448193789689E-2"/>
                  <c:y val="-6.2416647087793951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{26416F00-5A5C-493B-9DBA-CABB90C7B0A9}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4D2-4F69-ADD7-4AEF5FE0DF6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{8B081041-CDE2-4ABB-9263-DFA1DDEE7B06}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4D2-4F69-ADD7-4AEF5FE0DF6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{6073E63E-7AED-438B-A5C9-51E0ADD41F6F}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4D2-4F69-ADD7-4AEF5FE0DF6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{3F028539-4440-4673-B252-15E8C1E34717}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4D2-4F69-ADD7-4AEF5FE0DF6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{3E09F320-8F0C-4E3E-94BA-34BE2D2D2474}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4D2-4F69-ADD7-4AEF5FE0DF66}"/>
                </c:ext>
              </c:extLst>
            </c:dLbl>
            <c:dLbl>
              <c:idx val="8"/>
              <c:layout>
                <c:manualLayout>
                  <c:x val="-2.2271501300324424E-2"/>
                  <c:y val="-6.2416647087793951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{CAF64A7C-9EE6-4580-BC5E-6A0D5227F06A}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4D2-4F69-ADD7-4AEF5FE0DF6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{80198776-EAF7-420C-BF9C-BD17B9E917F5}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4D2-4F69-ADD7-4AEF5FE0DF6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{2194B80F-F8A8-4EFB-95F8-9A721FAD206E}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4D2-4F69-ADD7-4AEF5FE0DF6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{A4EB5E93-36FC-42E7-8BF6-9B53DDD548F6}</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4D2-4F69-ADD7-4AEF5FE0DF6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04D2-4F69-ADD7-4AEF5FE0DF66}"/>
            </c:ext>
          </c:extLst>
        </c:ser>
        <c:dLbls>
          <c:showLegendKey val="0"/>
          <c:showVal val="1"/>
          <c:showCatName val="0"/>
          <c:showSerName val="0"/>
          <c:showPercent val="0"/>
          <c:showBubbleSize val="0"/>
        </c:dLbls>
        <c:axId val="84219776"/>
        <c:axId val="84234240"/>
      </c:scatterChart>
      <c:valAx>
        <c:axId val="84219776"/>
        <c:scaling>
          <c:orientation val="minMax"/>
          <c:max val="17"/>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47"/>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実質公債費比率は、年々減少傾向にあり、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ている。分子のうち公債費に準ずる債務負担行為に係る支出が減少したこと及び災害復旧費等に係る基準財政需要額が増加したため数値は改善した。元利償還金は、一部の起債償還の完済等に伴い減少傾向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類似団体と比較すると依然として高い水準であり、今後とも財政計画の数値を目標に公債費の抑制に努めるとともに、公営企業の経営健全化による繰出金の削減を図るなど健全な財政運営に努める。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年度は前年度より比率が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ポイント改善し、</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108.1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分子のうち、下水道事業等</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債等繰入見込額の減少や、職員の退職手当負担見込額の減少等により数値が改善している。類似団体平均と比較すると依然として高い水準で推移しており、今後は、財政計画に基づく地方債の現在高の漸減及び公営企業の経営健全化による繰出金の削減を図り、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佐賀県唐津市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財政調整財源として財政調整基金を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1,092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百万円、市民の連帯の強化及び地域振興を図る事業の財源として響創のまちづくり基金を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百万円、公共施設整備事業の財源として公共施設整備基金を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百万円取り崩した一方、ふるさと寄附金基金に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百万円を、モーターボート競走事業収益金を響創のまちづくり基金に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投資的経費では小中学校の改修や新庁舎の建設などの大型事業が控え、さらに扶助費でも子育て世帯の支援や高齢者福祉などの経費が増加していく見込みの中、一定規模の基金の取り崩しは不可欠なものとなっている。取り崩しに当たっては、各種計画に基づき計画的に行うとともに常に基金残高を確認しつつ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・響創のまちづくり基金：市民の連帯の強化及び地域振興を図る事業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・公共施設整備基金：公共施設の整備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・ふるさと寄附金基金：自然環境を保護する事業、文化遺産を保存し、及び整備する事業、青少年の健全育成に資する事業、障害者及び高齢者に優しいまちづくり事業、その他市の更なる発展に寄与する事業</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・響創のまちづくり基金：教育・保育施設給付費や市民協働のまちづくり交付金など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554</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モーターボート競走事業収益や運用利子を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ことにより増加した。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百万円積み立てた一方で、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浜崎小学校校舎大規模改造事業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厳木中学校校舎大規模改造事業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高機能消防指令センター更新整備事業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477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百万円を取り崩したことにより減少した。</a:t>
          </a:r>
          <a:endParaRPr lang="ja-JP" altLang="ja-JP" sz="1300">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・ふるさと寄附金基金：特別支援教育費や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保育所等整備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補助金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など</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883</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百万円取り崩した一方で、寄附金と運用利子を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百万円積み立てたことにより増加した。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・響創のまちづくり基金：財政計画等に基づき計画的に事業へ充当を行う。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モーターボート競走事業収益金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を積み立てる予定</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・公共施設整備基金：財政計画等に基づき計画的に事業へ充当を行う。また、モーターボート競走事業収益金を積み立てる予定。</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・ふるさと寄附金基金：寄附金額に応じて積み立てを行い、後年度計画的に事業充当を行う。</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年度は利子及び歳計剰余金の積立を行ったものの、一定規模の財政需要が続く中、合併特例期間の終了に伴う普通交付税の縮減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月豪雨の災害復旧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等の影響で一般財源が不足し残高は減少した。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財政調整基金の残高は、今後も大型事業が控える中、減少は避けられない状況となっている。財政計画上の見通しを維持できるよう、事業の見直し、財源の確保に努める。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事業会計の償還に対する繰出しのため取崩しを行ったことにより減少した。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地方債の償還計画を踏まえ、毎年度定額を取り崩す予定</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有形固定資産減価償却率は、平成２７年度で７２．１％と類似団体平均と比較し高い水準にあり、施設の老朽化が進んでいる。平成２８年に策定した公共施設等総合管理計画において全体的な公共建築物保有量の削減目標を定めており、今後も引き続き個別施設計画を策定し、施設のライフサイクルコストの削減などについて具体的に定め、施設の維持管理を適切に進めて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760595" y="5418727"/>
          <a:ext cx="1270" cy="1205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813300" y="6628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673600" y="66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813300" y="5193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673600" y="5418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4000500" y="5867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3238500" y="590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476500" y="582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138702</xdr:rowOff>
    </xdr:from>
    <xdr:to>
      <xdr:col>23</xdr:col>
      <xdr:colOff>136525</xdr:colOff>
      <xdr:row>27</xdr:row>
      <xdr:rowOff>68852</xdr:rowOff>
    </xdr:to>
    <xdr:sp macro="" textlink="">
      <xdr:nvSpPr>
        <xdr:cNvPr id="81" name="楕円 80"/>
        <xdr:cNvSpPr/>
      </xdr:nvSpPr>
      <xdr:spPr>
        <a:xfrm>
          <a:off x="4711700" y="53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91729</xdr:rowOff>
    </xdr:from>
    <xdr:ext cx="405111" cy="259045"/>
    <xdr:sp macro="" textlink="">
      <xdr:nvSpPr>
        <xdr:cNvPr id="82" name="有形固定資産減価償却率該当値テキスト"/>
        <xdr:cNvSpPr txBox="1"/>
      </xdr:nvSpPr>
      <xdr:spPr>
        <a:xfrm>
          <a:off x="481330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166461</xdr:rowOff>
    </xdr:from>
    <xdr:to>
      <xdr:col>19</xdr:col>
      <xdr:colOff>187325</xdr:colOff>
      <xdr:row>27</xdr:row>
      <xdr:rowOff>96611</xdr:rowOff>
    </xdr:to>
    <xdr:sp macro="" textlink="">
      <xdr:nvSpPr>
        <xdr:cNvPr id="83" name="楕円 82"/>
        <xdr:cNvSpPr/>
      </xdr:nvSpPr>
      <xdr:spPr>
        <a:xfrm>
          <a:off x="4000500" y="539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18052</xdr:rowOff>
    </xdr:from>
    <xdr:to>
      <xdr:col>23</xdr:col>
      <xdr:colOff>85725</xdr:colOff>
      <xdr:row>27</xdr:row>
      <xdr:rowOff>45811</xdr:rowOff>
    </xdr:to>
    <xdr:cxnSp macro="">
      <xdr:nvCxnSpPr>
        <xdr:cNvPr id="84" name="直線コネクタ 83"/>
        <xdr:cNvCxnSpPr/>
      </xdr:nvCxnSpPr>
      <xdr:spPr>
        <a:xfrm flipV="1">
          <a:off x="4051300" y="5418727"/>
          <a:ext cx="711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32022</xdr:rowOff>
    </xdr:from>
    <xdr:to>
      <xdr:col>15</xdr:col>
      <xdr:colOff>187325</xdr:colOff>
      <xdr:row>27</xdr:row>
      <xdr:rowOff>133622</xdr:rowOff>
    </xdr:to>
    <xdr:sp macro="" textlink="">
      <xdr:nvSpPr>
        <xdr:cNvPr id="85" name="楕円 84"/>
        <xdr:cNvSpPr/>
      </xdr:nvSpPr>
      <xdr:spPr>
        <a:xfrm>
          <a:off x="3238500" y="5432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45811</xdr:rowOff>
    </xdr:from>
    <xdr:to>
      <xdr:col>19</xdr:col>
      <xdr:colOff>136525</xdr:colOff>
      <xdr:row>27</xdr:row>
      <xdr:rowOff>82822</xdr:rowOff>
    </xdr:to>
    <xdr:cxnSp macro="">
      <xdr:nvCxnSpPr>
        <xdr:cNvPr id="86" name="直線コネクタ 85"/>
        <xdr:cNvCxnSpPr/>
      </xdr:nvCxnSpPr>
      <xdr:spPr>
        <a:xfrm flipV="1">
          <a:off x="3289300" y="5446486"/>
          <a:ext cx="762000" cy="37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53612</xdr:rowOff>
    </xdr:from>
    <xdr:to>
      <xdr:col>11</xdr:col>
      <xdr:colOff>187325</xdr:colOff>
      <xdr:row>27</xdr:row>
      <xdr:rowOff>155212</xdr:rowOff>
    </xdr:to>
    <xdr:sp macro="" textlink="">
      <xdr:nvSpPr>
        <xdr:cNvPr id="87" name="楕円 86"/>
        <xdr:cNvSpPr/>
      </xdr:nvSpPr>
      <xdr:spPr>
        <a:xfrm>
          <a:off x="2476500" y="545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82822</xdr:rowOff>
    </xdr:from>
    <xdr:to>
      <xdr:col>15</xdr:col>
      <xdr:colOff>136525</xdr:colOff>
      <xdr:row>27</xdr:row>
      <xdr:rowOff>104412</xdr:rowOff>
    </xdr:to>
    <xdr:cxnSp macro="">
      <xdr:nvCxnSpPr>
        <xdr:cNvPr id="88" name="直線コネクタ 87"/>
        <xdr:cNvCxnSpPr/>
      </xdr:nvCxnSpPr>
      <xdr:spPr>
        <a:xfrm flipV="1">
          <a:off x="2527300" y="5483497"/>
          <a:ext cx="762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836044" y="5960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3086744" y="6000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1" name="n_3aveValue有形固定資産減価償却率"/>
        <xdr:cNvSpPr txBox="1"/>
      </xdr:nvSpPr>
      <xdr:spPr>
        <a:xfrm>
          <a:off x="2324744" y="591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113138</xdr:rowOff>
    </xdr:from>
    <xdr:ext cx="405111" cy="259045"/>
    <xdr:sp macro="" textlink="">
      <xdr:nvSpPr>
        <xdr:cNvPr id="92" name="n_1mainValue有形固定資産減価償却率"/>
        <xdr:cNvSpPr txBox="1"/>
      </xdr:nvSpPr>
      <xdr:spPr>
        <a:xfrm>
          <a:off x="3836044" y="517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150149</xdr:rowOff>
    </xdr:from>
    <xdr:ext cx="405111" cy="259045"/>
    <xdr:sp macro="" textlink="">
      <xdr:nvSpPr>
        <xdr:cNvPr id="93" name="n_2mainValue有形固定資産減価償却率"/>
        <xdr:cNvSpPr txBox="1"/>
      </xdr:nvSpPr>
      <xdr:spPr>
        <a:xfrm>
          <a:off x="3086744" y="5207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289</xdr:rowOff>
    </xdr:from>
    <xdr:ext cx="405111" cy="259045"/>
    <xdr:sp macro="" textlink="">
      <xdr:nvSpPr>
        <xdr:cNvPr id="94" name="n_3mainValue有形固定資産減価償却率"/>
        <xdr:cNvSpPr txBox="1"/>
      </xdr:nvSpPr>
      <xdr:spPr>
        <a:xfrm>
          <a:off x="2324744" y="5229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[ 864.7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唐津市情報化基盤整備事業等に係る平成１９年度借入の合併特例債の償還が終了し、将来負担額は減少傾向にあるものの、類似団体と比較して職員数が多く、人件費が高い水準にあるため、債務償還比率も類似団体と比べると高くなっている。平成２９年策定の唐津市定員管理計画においては、平成３０年４月から令和５年４月まで職員数１</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３４３人以内を基本とし、引き続き適正な定員管理に取り組むこととしている。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10828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10828811" y="670977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10756676" y="5784485"/>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4793595" y="5398525"/>
          <a:ext cx="1269" cy="1442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4846300" y="684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4706600" y="684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4846300" y="517375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4706600" y="5398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xdr:cNvSpPr txBox="1"/>
      </xdr:nvSpPr>
      <xdr:spPr>
        <a:xfrm>
          <a:off x="148463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4744700" y="630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4033500" y="631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121113</xdr:rowOff>
    </xdr:from>
    <xdr:to>
      <xdr:col>76</xdr:col>
      <xdr:colOff>73025</xdr:colOff>
      <xdr:row>31</xdr:row>
      <xdr:rowOff>51263</xdr:rowOff>
    </xdr:to>
    <xdr:sp macro="" textlink="">
      <xdr:nvSpPr>
        <xdr:cNvPr id="139" name="楕円 138"/>
        <xdr:cNvSpPr/>
      </xdr:nvSpPr>
      <xdr:spPr>
        <a:xfrm>
          <a:off x="14744700" y="60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143990</xdr:rowOff>
    </xdr:from>
    <xdr:ext cx="469744" cy="259045"/>
    <xdr:sp macro="" textlink="">
      <xdr:nvSpPr>
        <xdr:cNvPr id="140" name="債務償還比率該当値テキスト"/>
        <xdr:cNvSpPr txBox="1"/>
      </xdr:nvSpPr>
      <xdr:spPr>
        <a:xfrm>
          <a:off x="14846300" y="5887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158895</xdr:rowOff>
    </xdr:from>
    <xdr:to>
      <xdr:col>72</xdr:col>
      <xdr:colOff>123825</xdr:colOff>
      <xdr:row>31</xdr:row>
      <xdr:rowOff>89045</xdr:rowOff>
    </xdr:to>
    <xdr:sp macro="" textlink="">
      <xdr:nvSpPr>
        <xdr:cNvPr id="141" name="楕円 140"/>
        <xdr:cNvSpPr/>
      </xdr:nvSpPr>
      <xdr:spPr>
        <a:xfrm>
          <a:off x="14033500" y="60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463</xdr:rowOff>
    </xdr:from>
    <xdr:to>
      <xdr:col>76</xdr:col>
      <xdr:colOff>22225</xdr:colOff>
      <xdr:row>31</xdr:row>
      <xdr:rowOff>38245</xdr:rowOff>
    </xdr:to>
    <xdr:cxnSp macro="">
      <xdr:nvCxnSpPr>
        <xdr:cNvPr id="142" name="直線コネクタ 141"/>
        <xdr:cNvCxnSpPr/>
      </xdr:nvCxnSpPr>
      <xdr:spPr>
        <a:xfrm flipV="1">
          <a:off x="14084300" y="6086938"/>
          <a:ext cx="711200" cy="37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3836727" y="6409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105572</xdr:rowOff>
    </xdr:from>
    <xdr:ext cx="469744" cy="259045"/>
    <xdr:sp macro="" textlink="">
      <xdr:nvSpPr>
        <xdr:cNvPr id="144" name="n_1mainValue債務償還比率"/>
        <xdr:cNvSpPr txBox="1"/>
      </xdr:nvSpPr>
      <xdr:spPr>
        <a:xfrm>
          <a:off x="13836727" y="5849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634865" y="5734050"/>
          <a:ext cx="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673600" y="729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546600" y="729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6736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673600" y="642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5847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746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857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968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145415</xdr:rowOff>
    </xdr:from>
    <xdr:to>
      <xdr:col>24</xdr:col>
      <xdr:colOff>114300</xdr:colOff>
      <xdr:row>36</xdr:row>
      <xdr:rowOff>75565</xdr:rowOff>
    </xdr:to>
    <xdr:sp macro="" textlink="">
      <xdr:nvSpPr>
        <xdr:cNvPr id="71" name="楕円 70"/>
        <xdr:cNvSpPr/>
      </xdr:nvSpPr>
      <xdr:spPr>
        <a:xfrm>
          <a:off x="4584700" y="6146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168292</xdr:rowOff>
    </xdr:from>
    <xdr:ext cx="405111" cy="259045"/>
    <xdr:sp macro="" textlink="">
      <xdr:nvSpPr>
        <xdr:cNvPr id="72" name="【道路】&#10;有形固定資産減価償却率該当値テキスト"/>
        <xdr:cNvSpPr txBox="1"/>
      </xdr:nvSpPr>
      <xdr:spPr>
        <a:xfrm>
          <a:off x="4673600"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170180</xdr:rowOff>
    </xdr:from>
    <xdr:to>
      <xdr:col>20</xdr:col>
      <xdr:colOff>38100</xdr:colOff>
      <xdr:row>36</xdr:row>
      <xdr:rowOff>100330</xdr:rowOff>
    </xdr:to>
    <xdr:sp macro="" textlink="">
      <xdr:nvSpPr>
        <xdr:cNvPr id="73" name="楕円 72"/>
        <xdr:cNvSpPr/>
      </xdr:nvSpPr>
      <xdr:spPr>
        <a:xfrm>
          <a:off x="3746500" y="617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24765</xdr:rowOff>
    </xdr:from>
    <xdr:to>
      <xdr:col>24</xdr:col>
      <xdr:colOff>63500</xdr:colOff>
      <xdr:row>36</xdr:row>
      <xdr:rowOff>49530</xdr:rowOff>
    </xdr:to>
    <xdr:cxnSp macro="">
      <xdr:nvCxnSpPr>
        <xdr:cNvPr id="74" name="直線コネクタ 73"/>
        <xdr:cNvCxnSpPr/>
      </xdr:nvCxnSpPr>
      <xdr:spPr>
        <a:xfrm flipV="1">
          <a:off x="3797300" y="619696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27305</xdr:rowOff>
    </xdr:from>
    <xdr:to>
      <xdr:col>15</xdr:col>
      <xdr:colOff>101600</xdr:colOff>
      <xdr:row>36</xdr:row>
      <xdr:rowOff>128905</xdr:rowOff>
    </xdr:to>
    <xdr:sp macro="" textlink="">
      <xdr:nvSpPr>
        <xdr:cNvPr id="75" name="楕円 74"/>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49530</xdr:rowOff>
    </xdr:from>
    <xdr:to>
      <xdr:col>19</xdr:col>
      <xdr:colOff>177800</xdr:colOff>
      <xdr:row>36</xdr:row>
      <xdr:rowOff>78105</xdr:rowOff>
    </xdr:to>
    <xdr:cxnSp macro="">
      <xdr:nvCxnSpPr>
        <xdr:cNvPr id="76" name="直線コネクタ 75"/>
        <xdr:cNvCxnSpPr/>
      </xdr:nvCxnSpPr>
      <xdr:spPr>
        <a:xfrm flipV="1">
          <a:off x="2908300" y="622173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42545</xdr:rowOff>
    </xdr:from>
    <xdr:to>
      <xdr:col>10</xdr:col>
      <xdr:colOff>165100</xdr:colOff>
      <xdr:row>36</xdr:row>
      <xdr:rowOff>144145</xdr:rowOff>
    </xdr:to>
    <xdr:sp macro="" textlink="">
      <xdr:nvSpPr>
        <xdr:cNvPr id="77" name="楕円 76"/>
        <xdr:cNvSpPr/>
      </xdr:nvSpPr>
      <xdr:spPr>
        <a:xfrm>
          <a:off x="1968500" y="621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78105</xdr:rowOff>
    </xdr:from>
    <xdr:to>
      <xdr:col>15</xdr:col>
      <xdr:colOff>50800</xdr:colOff>
      <xdr:row>36</xdr:row>
      <xdr:rowOff>93345</xdr:rowOff>
    </xdr:to>
    <xdr:cxnSp macro="">
      <xdr:nvCxnSpPr>
        <xdr:cNvPr id="78" name="直線コネクタ 77"/>
        <xdr:cNvCxnSpPr/>
      </xdr:nvCxnSpPr>
      <xdr:spPr>
        <a:xfrm flipV="1">
          <a:off x="2019300" y="625030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705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1" name="n_3aveValue【道路】&#10;有形固定資産減価償却率"/>
        <xdr:cNvSpPr txBox="1"/>
      </xdr:nvSpPr>
      <xdr:spPr>
        <a:xfrm>
          <a:off x="1816744" y="645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116857</xdr:rowOff>
    </xdr:from>
    <xdr:ext cx="405111" cy="259045"/>
    <xdr:sp macro="" textlink="">
      <xdr:nvSpPr>
        <xdr:cNvPr id="82" name="n_1mainValue【道路】&#10;有形固定資産減価償却率"/>
        <xdr:cNvSpPr txBox="1"/>
      </xdr:nvSpPr>
      <xdr:spPr>
        <a:xfrm>
          <a:off x="3582044" y="59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145432</xdr:rowOff>
    </xdr:from>
    <xdr:ext cx="405111" cy="259045"/>
    <xdr:sp macro="" textlink="">
      <xdr:nvSpPr>
        <xdr:cNvPr id="83" name="n_2mainValue【道路】&#10;有形固定資産減価償却率"/>
        <xdr:cNvSpPr txBox="1"/>
      </xdr:nvSpPr>
      <xdr:spPr>
        <a:xfrm>
          <a:off x="2705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160672</xdr:rowOff>
    </xdr:from>
    <xdr:ext cx="405111" cy="259045"/>
    <xdr:sp macro="" textlink="">
      <xdr:nvSpPr>
        <xdr:cNvPr id="84" name="n_3mainValue【道路】&#10;有形固定資産減価償却率"/>
        <xdr:cNvSpPr txBox="1"/>
      </xdr:nvSpPr>
      <xdr:spPr>
        <a:xfrm>
          <a:off x="1816744" y="598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10476865" y="5836120"/>
          <a:ext cx="0" cy="1351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10515600" y="71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10388600" y="7188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10515600" y="56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10388600" y="583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166705</xdr:rowOff>
    </xdr:from>
    <xdr:ext cx="534377" cy="259045"/>
    <xdr:sp macro="" textlink="">
      <xdr:nvSpPr>
        <xdr:cNvPr id="113" name="【道路】&#10;一人当たり延長平均値テキスト"/>
        <xdr:cNvSpPr txBox="1"/>
      </xdr:nvSpPr>
      <xdr:spPr>
        <a:xfrm>
          <a:off x="10515600" y="66818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10426700" y="670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9588500" y="671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8699500" y="671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7810500" y="6894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29553</xdr:rowOff>
    </xdr:from>
    <xdr:to>
      <xdr:col>55</xdr:col>
      <xdr:colOff>50800</xdr:colOff>
      <xdr:row>38</xdr:row>
      <xdr:rowOff>131153</xdr:rowOff>
    </xdr:to>
    <xdr:sp macro="" textlink="">
      <xdr:nvSpPr>
        <xdr:cNvPr id="123" name="楕円 122"/>
        <xdr:cNvSpPr/>
      </xdr:nvSpPr>
      <xdr:spPr>
        <a:xfrm>
          <a:off x="10426700" y="654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52430</xdr:rowOff>
    </xdr:from>
    <xdr:ext cx="534377" cy="259045"/>
    <xdr:sp macro="" textlink="">
      <xdr:nvSpPr>
        <xdr:cNvPr id="124" name="【道路】&#10;一人当たり延長該当値テキスト"/>
        <xdr:cNvSpPr txBox="1"/>
      </xdr:nvSpPr>
      <xdr:spPr>
        <a:xfrm>
          <a:off x="10515600" y="63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36640</xdr:rowOff>
    </xdr:from>
    <xdr:to>
      <xdr:col>50</xdr:col>
      <xdr:colOff>165100</xdr:colOff>
      <xdr:row>38</xdr:row>
      <xdr:rowOff>138240</xdr:rowOff>
    </xdr:to>
    <xdr:sp macro="" textlink="">
      <xdr:nvSpPr>
        <xdr:cNvPr id="125" name="楕円 124"/>
        <xdr:cNvSpPr/>
      </xdr:nvSpPr>
      <xdr:spPr>
        <a:xfrm>
          <a:off x="9588500" y="655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80353</xdr:rowOff>
    </xdr:from>
    <xdr:to>
      <xdr:col>55</xdr:col>
      <xdr:colOff>0</xdr:colOff>
      <xdr:row>38</xdr:row>
      <xdr:rowOff>87440</xdr:rowOff>
    </xdr:to>
    <xdr:cxnSp macro="">
      <xdr:nvCxnSpPr>
        <xdr:cNvPr id="126" name="直線コネクタ 125"/>
        <xdr:cNvCxnSpPr/>
      </xdr:nvCxnSpPr>
      <xdr:spPr>
        <a:xfrm flipV="1">
          <a:off x="9639300" y="6595453"/>
          <a:ext cx="8382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43269</xdr:rowOff>
    </xdr:from>
    <xdr:to>
      <xdr:col>46</xdr:col>
      <xdr:colOff>38100</xdr:colOff>
      <xdr:row>38</xdr:row>
      <xdr:rowOff>144869</xdr:rowOff>
    </xdr:to>
    <xdr:sp macro="" textlink="">
      <xdr:nvSpPr>
        <xdr:cNvPr id="127" name="楕円 126"/>
        <xdr:cNvSpPr/>
      </xdr:nvSpPr>
      <xdr:spPr>
        <a:xfrm>
          <a:off x="8699500" y="6558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87440</xdr:rowOff>
    </xdr:from>
    <xdr:to>
      <xdr:col>50</xdr:col>
      <xdr:colOff>114300</xdr:colOff>
      <xdr:row>38</xdr:row>
      <xdr:rowOff>94069</xdr:rowOff>
    </xdr:to>
    <xdr:cxnSp macro="">
      <xdr:nvCxnSpPr>
        <xdr:cNvPr id="128" name="直線コネクタ 127"/>
        <xdr:cNvCxnSpPr/>
      </xdr:nvCxnSpPr>
      <xdr:spPr>
        <a:xfrm flipV="1">
          <a:off x="8750300" y="6602540"/>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68872</xdr:rowOff>
    </xdr:from>
    <xdr:to>
      <xdr:col>41</xdr:col>
      <xdr:colOff>101600</xdr:colOff>
      <xdr:row>39</xdr:row>
      <xdr:rowOff>170472</xdr:rowOff>
    </xdr:to>
    <xdr:sp macro="" textlink="">
      <xdr:nvSpPr>
        <xdr:cNvPr id="129" name="楕円 128"/>
        <xdr:cNvSpPr/>
      </xdr:nvSpPr>
      <xdr:spPr>
        <a:xfrm>
          <a:off x="7810500" y="67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94069</xdr:rowOff>
    </xdr:from>
    <xdr:to>
      <xdr:col>45</xdr:col>
      <xdr:colOff>177800</xdr:colOff>
      <xdr:row>39</xdr:row>
      <xdr:rowOff>119672</xdr:rowOff>
    </xdr:to>
    <xdr:cxnSp macro="">
      <xdr:nvCxnSpPr>
        <xdr:cNvPr id="130" name="直線コネクタ 129"/>
        <xdr:cNvCxnSpPr/>
      </xdr:nvCxnSpPr>
      <xdr:spPr>
        <a:xfrm flipV="1">
          <a:off x="7861300" y="6609169"/>
          <a:ext cx="889000" cy="19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116946</xdr:rowOff>
    </xdr:from>
    <xdr:ext cx="534377" cy="259045"/>
    <xdr:sp macro="" textlink="">
      <xdr:nvSpPr>
        <xdr:cNvPr id="131" name="n_1aveValue【道路】&#10;一人当たり延長"/>
        <xdr:cNvSpPr txBox="1"/>
      </xdr:nvSpPr>
      <xdr:spPr>
        <a:xfrm>
          <a:off x="9359411" y="680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119689</xdr:rowOff>
    </xdr:from>
    <xdr:ext cx="534377" cy="259045"/>
    <xdr:sp macro="" textlink="">
      <xdr:nvSpPr>
        <xdr:cNvPr id="132" name="n_2aveValue【道路】&#10;一人当たり延長"/>
        <xdr:cNvSpPr txBox="1"/>
      </xdr:nvSpPr>
      <xdr:spPr>
        <a:xfrm>
          <a:off x="8483111" y="680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xdr:cNvSpPr txBox="1"/>
      </xdr:nvSpPr>
      <xdr:spPr>
        <a:xfrm>
          <a:off x="7626427" y="698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154767</xdr:rowOff>
    </xdr:from>
    <xdr:ext cx="534377" cy="259045"/>
    <xdr:sp macro="" textlink="">
      <xdr:nvSpPr>
        <xdr:cNvPr id="134" name="n_1mainValue【道路】&#10;一人当たり延長"/>
        <xdr:cNvSpPr txBox="1"/>
      </xdr:nvSpPr>
      <xdr:spPr>
        <a:xfrm>
          <a:off x="9359411" y="632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161396</xdr:rowOff>
    </xdr:from>
    <xdr:ext cx="534377" cy="259045"/>
    <xdr:sp macro="" textlink="">
      <xdr:nvSpPr>
        <xdr:cNvPr id="135" name="n_2mainValue【道路】&#10;一人当たり延長"/>
        <xdr:cNvSpPr txBox="1"/>
      </xdr:nvSpPr>
      <xdr:spPr>
        <a:xfrm>
          <a:off x="8483111" y="633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15549</xdr:rowOff>
    </xdr:from>
    <xdr:ext cx="534377" cy="259045"/>
    <xdr:sp macro="" textlink="">
      <xdr:nvSpPr>
        <xdr:cNvPr id="136" name="n_3mainValue【道路】&#10;一人当たり延長"/>
        <xdr:cNvSpPr txBox="1"/>
      </xdr:nvSpPr>
      <xdr:spPr>
        <a:xfrm>
          <a:off x="7594111" y="653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634865" y="949833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6736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673600" y="927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125747</xdr:rowOff>
    </xdr:from>
    <xdr:ext cx="405111" cy="259045"/>
    <xdr:sp macro="" textlink="">
      <xdr:nvSpPr>
        <xdr:cNvPr id="166" name="【橋りょう・トンネル】&#10;有形固定資産減価償却率平均値テキスト"/>
        <xdr:cNvSpPr txBox="1"/>
      </xdr:nvSpPr>
      <xdr:spPr>
        <a:xfrm>
          <a:off x="4673600" y="10241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5847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746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857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968500" y="1014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17780</xdr:rowOff>
    </xdr:from>
    <xdr:to>
      <xdr:col>24</xdr:col>
      <xdr:colOff>114300</xdr:colOff>
      <xdr:row>55</xdr:row>
      <xdr:rowOff>119380</xdr:rowOff>
    </xdr:to>
    <xdr:sp macro="" textlink="">
      <xdr:nvSpPr>
        <xdr:cNvPr id="176" name="楕円 175"/>
        <xdr:cNvSpPr/>
      </xdr:nvSpPr>
      <xdr:spPr>
        <a:xfrm>
          <a:off x="4584700" y="94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54</xdr:row>
      <xdr:rowOff>142257</xdr:rowOff>
    </xdr:from>
    <xdr:ext cx="405111" cy="259045"/>
    <xdr:sp macro="" textlink="">
      <xdr:nvSpPr>
        <xdr:cNvPr id="177" name="【橋りょう・トンネル】&#10;有形固定資産減価償却率該当値テキスト"/>
        <xdr:cNvSpPr txBox="1"/>
      </xdr:nvSpPr>
      <xdr:spPr>
        <a:xfrm>
          <a:off x="4673600" y="9400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36830</xdr:rowOff>
    </xdr:from>
    <xdr:to>
      <xdr:col>20</xdr:col>
      <xdr:colOff>38100</xdr:colOff>
      <xdr:row>55</xdr:row>
      <xdr:rowOff>138430</xdr:rowOff>
    </xdr:to>
    <xdr:sp macro="" textlink="">
      <xdr:nvSpPr>
        <xdr:cNvPr id="178" name="楕円 177"/>
        <xdr:cNvSpPr/>
      </xdr:nvSpPr>
      <xdr:spPr>
        <a:xfrm>
          <a:off x="3746500" y="946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55</xdr:row>
      <xdr:rowOff>68580</xdr:rowOff>
    </xdr:from>
    <xdr:to>
      <xdr:col>24</xdr:col>
      <xdr:colOff>63500</xdr:colOff>
      <xdr:row>55</xdr:row>
      <xdr:rowOff>87630</xdr:rowOff>
    </xdr:to>
    <xdr:cxnSp macro="">
      <xdr:nvCxnSpPr>
        <xdr:cNvPr id="179" name="直線コネクタ 178"/>
        <xdr:cNvCxnSpPr/>
      </xdr:nvCxnSpPr>
      <xdr:spPr>
        <a:xfrm flipV="1">
          <a:off x="3797300" y="94983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59690</xdr:rowOff>
    </xdr:from>
    <xdr:to>
      <xdr:col>15</xdr:col>
      <xdr:colOff>101600</xdr:colOff>
      <xdr:row>55</xdr:row>
      <xdr:rowOff>161290</xdr:rowOff>
    </xdr:to>
    <xdr:sp macro="" textlink="">
      <xdr:nvSpPr>
        <xdr:cNvPr id="180" name="楕円 179"/>
        <xdr:cNvSpPr/>
      </xdr:nvSpPr>
      <xdr:spPr>
        <a:xfrm>
          <a:off x="2857500" y="948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87630</xdr:rowOff>
    </xdr:from>
    <xdr:to>
      <xdr:col>19</xdr:col>
      <xdr:colOff>177800</xdr:colOff>
      <xdr:row>55</xdr:row>
      <xdr:rowOff>110490</xdr:rowOff>
    </xdr:to>
    <xdr:cxnSp macro="">
      <xdr:nvCxnSpPr>
        <xdr:cNvPr id="181" name="直線コネクタ 180"/>
        <xdr:cNvCxnSpPr/>
      </xdr:nvCxnSpPr>
      <xdr:spPr>
        <a:xfrm flipV="1">
          <a:off x="2908300" y="9517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78740</xdr:rowOff>
    </xdr:from>
    <xdr:to>
      <xdr:col>10</xdr:col>
      <xdr:colOff>165100</xdr:colOff>
      <xdr:row>56</xdr:row>
      <xdr:rowOff>8890</xdr:rowOff>
    </xdr:to>
    <xdr:sp macro="" textlink="">
      <xdr:nvSpPr>
        <xdr:cNvPr id="182" name="楕円 181"/>
        <xdr:cNvSpPr/>
      </xdr:nvSpPr>
      <xdr:spPr>
        <a:xfrm>
          <a:off x="1968500" y="9508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55</xdr:row>
      <xdr:rowOff>110490</xdr:rowOff>
    </xdr:from>
    <xdr:to>
      <xdr:col>15</xdr:col>
      <xdr:colOff>50800</xdr:colOff>
      <xdr:row>55</xdr:row>
      <xdr:rowOff>129540</xdr:rowOff>
    </xdr:to>
    <xdr:cxnSp macro="">
      <xdr:nvCxnSpPr>
        <xdr:cNvPr id="183" name="直線コネクタ 182"/>
        <xdr:cNvCxnSpPr/>
      </xdr:nvCxnSpPr>
      <xdr:spPr>
        <a:xfrm flipV="1">
          <a:off x="2019300" y="95402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99077</xdr:rowOff>
    </xdr:from>
    <xdr:ext cx="405111" cy="259045"/>
    <xdr:sp macro="" textlink="">
      <xdr:nvSpPr>
        <xdr:cNvPr id="184" name="n_1ave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137177</xdr:rowOff>
    </xdr:from>
    <xdr:ext cx="405111" cy="259045"/>
    <xdr:sp macro="" textlink="">
      <xdr:nvSpPr>
        <xdr:cNvPr id="185" name="n_2aveValue【橋りょう・トンネル】&#10;有形固定資産減価償却率"/>
        <xdr:cNvSpPr txBox="1"/>
      </xdr:nvSpPr>
      <xdr:spPr>
        <a:xfrm>
          <a:off x="2705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118127</xdr:rowOff>
    </xdr:from>
    <xdr:ext cx="405111" cy="259045"/>
    <xdr:sp macro="" textlink="">
      <xdr:nvSpPr>
        <xdr:cNvPr id="186" name="n_3aveValue【橋りょう・トンネル】&#10;有形固定資産減価償却率"/>
        <xdr:cNvSpPr txBox="1"/>
      </xdr:nvSpPr>
      <xdr:spPr>
        <a:xfrm>
          <a:off x="1816744" y="1023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53</xdr:row>
      <xdr:rowOff>154957</xdr:rowOff>
    </xdr:from>
    <xdr:ext cx="405111" cy="259045"/>
    <xdr:sp macro="" textlink="">
      <xdr:nvSpPr>
        <xdr:cNvPr id="187" name="n_1mainValue【橋りょう・トンネル】&#10;有形固定資産減価償却率"/>
        <xdr:cNvSpPr txBox="1"/>
      </xdr:nvSpPr>
      <xdr:spPr>
        <a:xfrm>
          <a:off x="3582044" y="924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6367</xdr:rowOff>
    </xdr:from>
    <xdr:ext cx="405111" cy="259045"/>
    <xdr:sp macro="" textlink="">
      <xdr:nvSpPr>
        <xdr:cNvPr id="188" name="n_2mainValue【橋りょう・トンネル】&#10;有形固定資産減価償却率"/>
        <xdr:cNvSpPr txBox="1"/>
      </xdr:nvSpPr>
      <xdr:spPr>
        <a:xfrm>
          <a:off x="2705744" y="926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25417</xdr:rowOff>
    </xdr:from>
    <xdr:ext cx="405111" cy="259045"/>
    <xdr:sp macro="" textlink="">
      <xdr:nvSpPr>
        <xdr:cNvPr id="189" name="n_3mainValue【橋りょう・トンネル】&#10;有形固定資産減価償却率"/>
        <xdr:cNvSpPr txBox="1"/>
      </xdr:nvSpPr>
      <xdr:spPr>
        <a:xfrm>
          <a:off x="1816744" y="928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10476865" y="9488935"/>
          <a:ext cx="0" cy="160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10515600" y="11096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10388600" y="1109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10515600" y="9264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10388600" y="948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58363</xdr:rowOff>
    </xdr:from>
    <xdr:ext cx="599010" cy="259045"/>
    <xdr:sp macro="" textlink="">
      <xdr:nvSpPr>
        <xdr:cNvPr id="220" name="【橋りょう・トンネル】&#10;一人当たり有形固定資産（償却資産）額平均値テキスト"/>
        <xdr:cNvSpPr txBox="1"/>
      </xdr:nvSpPr>
      <xdr:spPr>
        <a:xfrm>
          <a:off x="10515600" y="106882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10426700" y="10709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9588500" y="10702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8699500" y="1070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7810500" y="1078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8385</xdr:rowOff>
    </xdr:from>
    <xdr:to>
      <xdr:col>55</xdr:col>
      <xdr:colOff>50800</xdr:colOff>
      <xdr:row>55</xdr:row>
      <xdr:rowOff>109985</xdr:rowOff>
    </xdr:to>
    <xdr:sp macro="" textlink="">
      <xdr:nvSpPr>
        <xdr:cNvPr id="230" name="楕円 229"/>
        <xdr:cNvSpPr/>
      </xdr:nvSpPr>
      <xdr:spPr>
        <a:xfrm>
          <a:off x="10426700" y="943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54</xdr:row>
      <xdr:rowOff>132862</xdr:rowOff>
    </xdr:from>
    <xdr:ext cx="599010" cy="259045"/>
    <xdr:sp macro="" textlink="">
      <xdr:nvSpPr>
        <xdr:cNvPr id="231" name="【橋りょう・トンネル】&#10;一人当たり有形固定資産（償却資産）額該当値テキスト"/>
        <xdr:cNvSpPr txBox="1"/>
      </xdr:nvSpPr>
      <xdr:spPr>
        <a:xfrm>
          <a:off x="10515600" y="939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24650</xdr:rowOff>
    </xdr:from>
    <xdr:to>
      <xdr:col>50</xdr:col>
      <xdr:colOff>165100</xdr:colOff>
      <xdr:row>55</xdr:row>
      <xdr:rowOff>126250</xdr:rowOff>
    </xdr:to>
    <xdr:sp macro="" textlink="">
      <xdr:nvSpPr>
        <xdr:cNvPr id="232" name="楕円 231"/>
        <xdr:cNvSpPr/>
      </xdr:nvSpPr>
      <xdr:spPr>
        <a:xfrm>
          <a:off x="9588500" y="945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55</xdr:row>
      <xdr:rowOff>59185</xdr:rowOff>
    </xdr:from>
    <xdr:to>
      <xdr:col>55</xdr:col>
      <xdr:colOff>0</xdr:colOff>
      <xdr:row>55</xdr:row>
      <xdr:rowOff>75450</xdr:rowOff>
    </xdr:to>
    <xdr:cxnSp macro="">
      <xdr:nvCxnSpPr>
        <xdr:cNvPr id="233" name="直線コネクタ 232"/>
        <xdr:cNvCxnSpPr/>
      </xdr:nvCxnSpPr>
      <xdr:spPr>
        <a:xfrm flipV="1">
          <a:off x="9639300" y="9488935"/>
          <a:ext cx="838200" cy="16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40325</xdr:rowOff>
    </xdr:from>
    <xdr:to>
      <xdr:col>46</xdr:col>
      <xdr:colOff>38100</xdr:colOff>
      <xdr:row>55</xdr:row>
      <xdr:rowOff>141925</xdr:rowOff>
    </xdr:to>
    <xdr:sp macro="" textlink="">
      <xdr:nvSpPr>
        <xdr:cNvPr id="234" name="楕円 233"/>
        <xdr:cNvSpPr/>
      </xdr:nvSpPr>
      <xdr:spPr>
        <a:xfrm>
          <a:off x="8699500" y="9470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75450</xdr:rowOff>
    </xdr:from>
    <xdr:to>
      <xdr:col>50</xdr:col>
      <xdr:colOff>114300</xdr:colOff>
      <xdr:row>55</xdr:row>
      <xdr:rowOff>91125</xdr:rowOff>
    </xdr:to>
    <xdr:cxnSp macro="">
      <xdr:nvCxnSpPr>
        <xdr:cNvPr id="235" name="直線コネクタ 234"/>
        <xdr:cNvCxnSpPr/>
      </xdr:nvCxnSpPr>
      <xdr:spPr>
        <a:xfrm flipV="1">
          <a:off x="8750300" y="9505200"/>
          <a:ext cx="889000" cy="15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56355</xdr:rowOff>
    </xdr:from>
    <xdr:to>
      <xdr:col>41</xdr:col>
      <xdr:colOff>101600</xdr:colOff>
      <xdr:row>55</xdr:row>
      <xdr:rowOff>157955</xdr:rowOff>
    </xdr:to>
    <xdr:sp macro="" textlink="">
      <xdr:nvSpPr>
        <xdr:cNvPr id="236" name="楕円 235"/>
        <xdr:cNvSpPr/>
      </xdr:nvSpPr>
      <xdr:spPr>
        <a:xfrm>
          <a:off x="7810500" y="948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55</xdr:row>
      <xdr:rowOff>91125</xdr:rowOff>
    </xdr:from>
    <xdr:to>
      <xdr:col>45</xdr:col>
      <xdr:colOff>177800</xdr:colOff>
      <xdr:row>55</xdr:row>
      <xdr:rowOff>107155</xdr:rowOff>
    </xdr:to>
    <xdr:cxnSp macro="">
      <xdr:nvCxnSpPr>
        <xdr:cNvPr id="237" name="直線コネクタ 236"/>
        <xdr:cNvCxnSpPr/>
      </xdr:nvCxnSpPr>
      <xdr:spPr>
        <a:xfrm flipV="1">
          <a:off x="7861300" y="9520875"/>
          <a:ext cx="889000" cy="16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165443</xdr:rowOff>
    </xdr:from>
    <xdr:ext cx="599010" cy="259045"/>
    <xdr:sp macro="" textlink="">
      <xdr:nvSpPr>
        <xdr:cNvPr id="238" name="n_1aveValue【橋りょう・トンネル】&#10;一人当たり有形固定資産（償却資産）額"/>
        <xdr:cNvSpPr txBox="1"/>
      </xdr:nvSpPr>
      <xdr:spPr>
        <a:xfrm>
          <a:off x="9327095" y="10795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168240</xdr:rowOff>
    </xdr:from>
    <xdr:ext cx="599010" cy="259045"/>
    <xdr:sp macro="" textlink="">
      <xdr:nvSpPr>
        <xdr:cNvPr id="239" name="n_2aveValue【橋りょう・トンネル】&#10;一人当たり有形固定資産（償却資産）額"/>
        <xdr:cNvSpPr txBox="1"/>
      </xdr:nvSpPr>
      <xdr:spPr>
        <a:xfrm>
          <a:off x="8450795" y="10798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80618</xdr:rowOff>
    </xdr:from>
    <xdr:ext cx="599010" cy="259045"/>
    <xdr:sp macro="" textlink="">
      <xdr:nvSpPr>
        <xdr:cNvPr id="240" name="n_3aveValue【橋りょう・トンネル】&#10;一人当たり有形固定資産（償却資産）額"/>
        <xdr:cNvSpPr txBox="1"/>
      </xdr:nvSpPr>
      <xdr:spPr>
        <a:xfrm>
          <a:off x="7561795" y="10881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53</xdr:row>
      <xdr:rowOff>142777</xdr:rowOff>
    </xdr:from>
    <xdr:ext cx="599010" cy="259045"/>
    <xdr:sp macro="" textlink="">
      <xdr:nvSpPr>
        <xdr:cNvPr id="241" name="n_1mainValue【橋りょう・トンネル】&#10;一人当たり有形固定資産（償却資産）額"/>
        <xdr:cNvSpPr txBox="1"/>
      </xdr:nvSpPr>
      <xdr:spPr>
        <a:xfrm>
          <a:off x="9327095" y="9229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53</xdr:row>
      <xdr:rowOff>158452</xdr:rowOff>
    </xdr:from>
    <xdr:ext cx="599010" cy="259045"/>
    <xdr:sp macro="" textlink="">
      <xdr:nvSpPr>
        <xdr:cNvPr id="242" name="n_2mainValue【橋りょう・トンネル】&#10;一人当たり有形固定資産（償却資産）額"/>
        <xdr:cNvSpPr txBox="1"/>
      </xdr:nvSpPr>
      <xdr:spPr>
        <a:xfrm>
          <a:off x="8450795" y="9245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54</xdr:row>
      <xdr:rowOff>3032</xdr:rowOff>
    </xdr:from>
    <xdr:ext cx="599010" cy="259045"/>
    <xdr:sp macro="" textlink="">
      <xdr:nvSpPr>
        <xdr:cNvPr id="243" name="n_3mainValue【橋りょう・トンネル】&#10;一人当たり有形固定資産（償却資産）額"/>
        <xdr:cNvSpPr txBox="1"/>
      </xdr:nvSpPr>
      <xdr:spPr>
        <a:xfrm>
          <a:off x="7561795" y="9261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634865" y="13637513"/>
          <a:ext cx="0" cy="1186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673600" y="14827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546600" y="14823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673600" y="13412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546600" y="13637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147338</xdr:rowOff>
    </xdr:from>
    <xdr:ext cx="405111" cy="259045"/>
    <xdr:sp macro="" textlink="">
      <xdr:nvSpPr>
        <xdr:cNvPr id="271" name="【公営住宅】&#10;有形固定資産減価償却率平均値テキスト"/>
        <xdr:cNvSpPr txBox="1"/>
      </xdr:nvSpPr>
      <xdr:spPr>
        <a:xfrm>
          <a:off x="4673600" y="14034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5847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746500" y="1421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857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96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71882</xdr:rowOff>
    </xdr:from>
    <xdr:to>
      <xdr:col>24</xdr:col>
      <xdr:colOff>114300</xdr:colOff>
      <xdr:row>85</xdr:row>
      <xdr:rowOff>2032</xdr:rowOff>
    </xdr:to>
    <xdr:sp macro="" textlink="">
      <xdr:nvSpPr>
        <xdr:cNvPr id="281" name="楕円 280"/>
        <xdr:cNvSpPr/>
      </xdr:nvSpPr>
      <xdr:spPr>
        <a:xfrm>
          <a:off x="4584700" y="1447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50309</xdr:rowOff>
    </xdr:from>
    <xdr:ext cx="405111" cy="259045"/>
    <xdr:sp macro="" textlink="">
      <xdr:nvSpPr>
        <xdr:cNvPr id="282" name="【公営住宅】&#10;有形固定資産減価償却率該当値テキスト"/>
        <xdr:cNvSpPr txBox="1"/>
      </xdr:nvSpPr>
      <xdr:spPr>
        <a:xfrm>
          <a:off x="4673600" y="14452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30735</xdr:rowOff>
    </xdr:from>
    <xdr:to>
      <xdr:col>20</xdr:col>
      <xdr:colOff>38100</xdr:colOff>
      <xdr:row>84</xdr:row>
      <xdr:rowOff>132335</xdr:rowOff>
    </xdr:to>
    <xdr:sp macro="" textlink="">
      <xdr:nvSpPr>
        <xdr:cNvPr id="283" name="楕円 282"/>
        <xdr:cNvSpPr/>
      </xdr:nvSpPr>
      <xdr:spPr>
        <a:xfrm>
          <a:off x="3746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81535</xdr:rowOff>
    </xdr:from>
    <xdr:to>
      <xdr:col>24</xdr:col>
      <xdr:colOff>63500</xdr:colOff>
      <xdr:row>84</xdr:row>
      <xdr:rowOff>122682</xdr:rowOff>
    </xdr:to>
    <xdr:cxnSp macro="">
      <xdr:nvCxnSpPr>
        <xdr:cNvPr id="284" name="直線コネクタ 283"/>
        <xdr:cNvCxnSpPr/>
      </xdr:nvCxnSpPr>
      <xdr:spPr>
        <a:xfrm>
          <a:off x="3797300" y="14483335"/>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142748</xdr:rowOff>
    </xdr:from>
    <xdr:to>
      <xdr:col>15</xdr:col>
      <xdr:colOff>101600</xdr:colOff>
      <xdr:row>84</xdr:row>
      <xdr:rowOff>72898</xdr:rowOff>
    </xdr:to>
    <xdr:sp macro="" textlink="">
      <xdr:nvSpPr>
        <xdr:cNvPr id="285" name="楕円 284"/>
        <xdr:cNvSpPr/>
      </xdr:nvSpPr>
      <xdr:spPr>
        <a:xfrm>
          <a:off x="2857500" y="14373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22098</xdr:rowOff>
    </xdr:from>
    <xdr:to>
      <xdr:col>19</xdr:col>
      <xdr:colOff>177800</xdr:colOff>
      <xdr:row>84</xdr:row>
      <xdr:rowOff>81535</xdr:rowOff>
    </xdr:to>
    <xdr:cxnSp macro="">
      <xdr:nvCxnSpPr>
        <xdr:cNvPr id="286" name="直線コネクタ 285"/>
        <xdr:cNvCxnSpPr/>
      </xdr:nvCxnSpPr>
      <xdr:spPr>
        <a:xfrm>
          <a:off x="2908300" y="14423898"/>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81026</xdr:rowOff>
    </xdr:from>
    <xdr:to>
      <xdr:col>10</xdr:col>
      <xdr:colOff>165100</xdr:colOff>
      <xdr:row>84</xdr:row>
      <xdr:rowOff>11176</xdr:rowOff>
    </xdr:to>
    <xdr:sp macro="" textlink="">
      <xdr:nvSpPr>
        <xdr:cNvPr id="287" name="楕円 286"/>
        <xdr:cNvSpPr/>
      </xdr:nvSpPr>
      <xdr:spPr>
        <a:xfrm>
          <a:off x="196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131826</xdr:rowOff>
    </xdr:from>
    <xdr:to>
      <xdr:col>15</xdr:col>
      <xdr:colOff>50800</xdr:colOff>
      <xdr:row>84</xdr:row>
      <xdr:rowOff>22098</xdr:rowOff>
    </xdr:to>
    <xdr:cxnSp macro="">
      <xdr:nvCxnSpPr>
        <xdr:cNvPr id="288" name="直線コネクタ 287"/>
        <xdr:cNvCxnSpPr/>
      </xdr:nvCxnSpPr>
      <xdr:spPr>
        <a:xfrm>
          <a:off x="2019300" y="1436217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98569</xdr:rowOff>
    </xdr:from>
    <xdr:ext cx="405111" cy="259045"/>
    <xdr:sp macro="" textlink="">
      <xdr:nvSpPr>
        <xdr:cNvPr id="289" name="n_1aveValue【公営住宅】&#10;有形固定資産減価償却率"/>
        <xdr:cNvSpPr txBox="1"/>
      </xdr:nvSpPr>
      <xdr:spPr>
        <a:xfrm>
          <a:off x="3582044" y="1398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107714</xdr:rowOff>
    </xdr:from>
    <xdr:ext cx="405111" cy="259045"/>
    <xdr:sp macro="" textlink="">
      <xdr:nvSpPr>
        <xdr:cNvPr id="290" name="n_2aveValue【公営住宅】&#10;有形固定資産減価償却率"/>
        <xdr:cNvSpPr txBox="1"/>
      </xdr:nvSpPr>
      <xdr:spPr>
        <a:xfrm>
          <a:off x="2705744" y="13995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116857</xdr:rowOff>
    </xdr:from>
    <xdr:ext cx="405111" cy="259045"/>
    <xdr:sp macro="" textlink="">
      <xdr:nvSpPr>
        <xdr:cNvPr id="291" name="n_3aveValue【公営住宅】&#10;有形固定資産減価償却率"/>
        <xdr:cNvSpPr txBox="1"/>
      </xdr:nvSpPr>
      <xdr:spPr>
        <a:xfrm>
          <a:off x="1816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123462</xdr:rowOff>
    </xdr:from>
    <xdr:ext cx="405111" cy="259045"/>
    <xdr:sp macro="" textlink="">
      <xdr:nvSpPr>
        <xdr:cNvPr id="292" name="n_1mainValue【公営住宅】&#10;有形固定資産減価償却率"/>
        <xdr:cNvSpPr txBox="1"/>
      </xdr:nvSpPr>
      <xdr:spPr>
        <a:xfrm>
          <a:off x="3582044" y="1452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64025</xdr:rowOff>
    </xdr:from>
    <xdr:ext cx="405111" cy="259045"/>
    <xdr:sp macro="" textlink="">
      <xdr:nvSpPr>
        <xdr:cNvPr id="293" name="n_2mainValue【公営住宅】&#10;有形固定資産減価償却率"/>
        <xdr:cNvSpPr txBox="1"/>
      </xdr:nvSpPr>
      <xdr:spPr>
        <a:xfrm>
          <a:off x="2705744" y="1446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2303</xdr:rowOff>
    </xdr:from>
    <xdr:ext cx="405111" cy="259045"/>
    <xdr:sp macro="" textlink="">
      <xdr:nvSpPr>
        <xdr:cNvPr id="294" name="n_3mainValue【公営住宅】&#10;有形固定資産減価償却率"/>
        <xdr:cNvSpPr txBox="1"/>
      </xdr:nvSpPr>
      <xdr:spPr>
        <a:xfrm>
          <a:off x="1816744" y="144041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10476865" y="13520014"/>
          <a:ext cx="0" cy="1212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10515600" y="147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10388600" y="147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10515600" y="13295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10388600" y="13520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10075</xdr:rowOff>
    </xdr:from>
    <xdr:ext cx="469744" cy="259045"/>
    <xdr:sp macro="" textlink="">
      <xdr:nvSpPr>
        <xdr:cNvPr id="321" name="【公営住宅】&#10;一人当たり面積平均値テキスト"/>
        <xdr:cNvSpPr txBox="1"/>
      </xdr:nvSpPr>
      <xdr:spPr>
        <a:xfrm>
          <a:off x="10515600" y="144118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10426700" y="1443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9588500" y="1443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8699500" y="1444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7810500" y="14456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119431</xdr:rowOff>
    </xdr:from>
    <xdr:to>
      <xdr:col>55</xdr:col>
      <xdr:colOff>50800</xdr:colOff>
      <xdr:row>84</xdr:row>
      <xdr:rowOff>49581</xdr:rowOff>
    </xdr:to>
    <xdr:sp macro="" textlink="">
      <xdr:nvSpPr>
        <xdr:cNvPr id="331" name="楕円 330"/>
        <xdr:cNvSpPr/>
      </xdr:nvSpPr>
      <xdr:spPr>
        <a:xfrm>
          <a:off x="10426700" y="1434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142308</xdr:rowOff>
    </xdr:from>
    <xdr:ext cx="469744" cy="259045"/>
    <xdr:sp macro="" textlink="">
      <xdr:nvSpPr>
        <xdr:cNvPr id="332" name="【公営住宅】&#10;一人当たり面積該当値テキスト"/>
        <xdr:cNvSpPr txBox="1"/>
      </xdr:nvSpPr>
      <xdr:spPr>
        <a:xfrm>
          <a:off x="10515600" y="1420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128575</xdr:rowOff>
    </xdr:from>
    <xdr:to>
      <xdr:col>50</xdr:col>
      <xdr:colOff>165100</xdr:colOff>
      <xdr:row>84</xdr:row>
      <xdr:rowOff>58725</xdr:rowOff>
    </xdr:to>
    <xdr:sp macro="" textlink="">
      <xdr:nvSpPr>
        <xdr:cNvPr id="333" name="楕円 332"/>
        <xdr:cNvSpPr/>
      </xdr:nvSpPr>
      <xdr:spPr>
        <a:xfrm>
          <a:off x="9588500" y="14358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170231</xdr:rowOff>
    </xdr:from>
    <xdr:to>
      <xdr:col>55</xdr:col>
      <xdr:colOff>0</xdr:colOff>
      <xdr:row>84</xdr:row>
      <xdr:rowOff>7925</xdr:rowOff>
    </xdr:to>
    <xdr:cxnSp macro="">
      <xdr:nvCxnSpPr>
        <xdr:cNvPr id="334" name="直線コネクタ 333"/>
        <xdr:cNvCxnSpPr/>
      </xdr:nvCxnSpPr>
      <xdr:spPr>
        <a:xfrm flipV="1">
          <a:off x="9639300" y="14400581"/>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138176</xdr:rowOff>
    </xdr:from>
    <xdr:to>
      <xdr:col>46</xdr:col>
      <xdr:colOff>38100</xdr:colOff>
      <xdr:row>84</xdr:row>
      <xdr:rowOff>68326</xdr:rowOff>
    </xdr:to>
    <xdr:sp macro="" textlink="">
      <xdr:nvSpPr>
        <xdr:cNvPr id="335" name="楕円 334"/>
        <xdr:cNvSpPr/>
      </xdr:nvSpPr>
      <xdr:spPr>
        <a:xfrm>
          <a:off x="8699500" y="1436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7925</xdr:rowOff>
    </xdr:from>
    <xdr:to>
      <xdr:col>50</xdr:col>
      <xdr:colOff>114300</xdr:colOff>
      <xdr:row>84</xdr:row>
      <xdr:rowOff>17526</xdr:rowOff>
    </xdr:to>
    <xdr:cxnSp macro="">
      <xdr:nvCxnSpPr>
        <xdr:cNvPr id="336" name="直線コネクタ 335"/>
        <xdr:cNvCxnSpPr/>
      </xdr:nvCxnSpPr>
      <xdr:spPr>
        <a:xfrm flipV="1">
          <a:off x="8750300" y="1440972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128491</xdr:rowOff>
    </xdr:from>
    <xdr:ext cx="469744" cy="259045"/>
    <xdr:sp macro="" textlink="">
      <xdr:nvSpPr>
        <xdr:cNvPr id="337" name="n_1aveValue【公営住宅】&#10;一人当たり面積"/>
        <xdr:cNvSpPr txBox="1"/>
      </xdr:nvSpPr>
      <xdr:spPr>
        <a:xfrm>
          <a:off x="9391727" y="1453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38" name="n_2aveValue【公営住宅】&#10;一人当たり面積"/>
        <xdr:cNvSpPr txBox="1"/>
      </xdr:nvSpPr>
      <xdr:spPr>
        <a:xfrm>
          <a:off x="8515427" y="1453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1643</xdr:rowOff>
    </xdr:from>
    <xdr:ext cx="469744" cy="259045"/>
    <xdr:sp macro="" textlink="">
      <xdr:nvSpPr>
        <xdr:cNvPr id="339" name="n_3aveValue【公営住宅】&#10;一人当たり面積"/>
        <xdr:cNvSpPr txBox="1"/>
      </xdr:nvSpPr>
      <xdr:spPr>
        <a:xfrm>
          <a:off x="7626427" y="14231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75252</xdr:rowOff>
    </xdr:from>
    <xdr:ext cx="469744" cy="259045"/>
    <xdr:sp macro="" textlink="">
      <xdr:nvSpPr>
        <xdr:cNvPr id="340" name="n_1mainValue【公営住宅】&#10;一人当たり面積"/>
        <xdr:cNvSpPr txBox="1"/>
      </xdr:nvSpPr>
      <xdr:spPr>
        <a:xfrm>
          <a:off x="9391727" y="14134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84853</xdr:rowOff>
    </xdr:from>
    <xdr:ext cx="469744" cy="259045"/>
    <xdr:sp macro="" textlink="">
      <xdr:nvSpPr>
        <xdr:cNvPr id="341" name="n_2mainValue【公営住宅】&#10;一人当たり面積"/>
        <xdr:cNvSpPr txBox="1"/>
      </xdr:nvSpPr>
      <xdr:spPr>
        <a:xfrm>
          <a:off x="8515427" y="1414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76200</xdr:rowOff>
    </xdr:from>
    <xdr:to>
      <xdr:col>28</xdr:col>
      <xdr:colOff>114300</xdr:colOff>
      <xdr:row>108</xdr:row>
      <xdr:rowOff>76200</xdr:rowOff>
    </xdr:to>
    <xdr:cxnSp macro="">
      <xdr:nvCxnSpPr>
        <xdr:cNvPr id="352" name="直線コネクタ 35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107</xdr:row>
      <xdr:rowOff>105427</xdr:rowOff>
    </xdr:from>
    <xdr:ext cx="338939" cy="259045"/>
    <xdr:sp macro="" textlink="">
      <xdr:nvSpPr>
        <xdr:cNvPr id="353" name="テキスト ボックス 352"/>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4" name="直線コネクタ 35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5" name="テキスト ボックス 35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6" name="直線コネクタ 35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7" name="テキスト ボックス 35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8" name="直線コネクタ 35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9" name="テキスト ボックス 35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0" name="直線コネクタ 35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1" name="テキスト ボックス 36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2"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39624</xdr:rowOff>
    </xdr:from>
    <xdr:to>
      <xdr:col>24</xdr:col>
      <xdr:colOff>62865</xdr:colOff>
      <xdr:row>105</xdr:row>
      <xdr:rowOff>16763</xdr:rowOff>
    </xdr:to>
    <xdr:cxnSp macro="">
      <xdr:nvCxnSpPr>
        <xdr:cNvPr id="363" name="直線コネクタ 362"/>
        <xdr:cNvCxnSpPr/>
      </xdr:nvCxnSpPr>
      <xdr:spPr>
        <a:xfrm flipV="1">
          <a:off x="4634865" y="17184624"/>
          <a:ext cx="0" cy="834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20590</xdr:rowOff>
    </xdr:from>
    <xdr:ext cx="405111" cy="259045"/>
    <xdr:sp macro="" textlink="">
      <xdr:nvSpPr>
        <xdr:cNvPr id="364" name="【港湾・漁港】&#10;有形固定資産減価償却率最小値テキスト"/>
        <xdr:cNvSpPr txBox="1"/>
      </xdr:nvSpPr>
      <xdr:spPr>
        <a:xfrm>
          <a:off x="4673600" y="18022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105</xdr:row>
      <xdr:rowOff>16763</xdr:rowOff>
    </xdr:from>
    <xdr:to>
      <xdr:col>24</xdr:col>
      <xdr:colOff>152400</xdr:colOff>
      <xdr:row>105</xdr:row>
      <xdr:rowOff>16763</xdr:rowOff>
    </xdr:to>
    <xdr:cxnSp macro="">
      <xdr:nvCxnSpPr>
        <xdr:cNvPr id="365" name="直線コネクタ 364"/>
        <xdr:cNvCxnSpPr/>
      </xdr:nvCxnSpPr>
      <xdr:spPr>
        <a:xfrm>
          <a:off x="4546600" y="18019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157751</xdr:rowOff>
    </xdr:from>
    <xdr:ext cx="405111" cy="259045"/>
    <xdr:sp macro="" textlink="">
      <xdr:nvSpPr>
        <xdr:cNvPr id="366" name="【港湾・漁港】&#10;有形固定資産減価償却率最大値テキスト"/>
        <xdr:cNvSpPr txBox="1"/>
      </xdr:nvSpPr>
      <xdr:spPr>
        <a:xfrm>
          <a:off x="4673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39624</xdr:rowOff>
    </xdr:from>
    <xdr:to>
      <xdr:col>24</xdr:col>
      <xdr:colOff>152400</xdr:colOff>
      <xdr:row>100</xdr:row>
      <xdr:rowOff>39624</xdr:rowOff>
    </xdr:to>
    <xdr:cxnSp macro="">
      <xdr:nvCxnSpPr>
        <xdr:cNvPr id="367" name="直線コネクタ 366"/>
        <xdr:cNvCxnSpPr/>
      </xdr:nvCxnSpPr>
      <xdr:spPr>
        <a:xfrm>
          <a:off x="4546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142003</xdr:rowOff>
    </xdr:from>
    <xdr:ext cx="405111" cy="259045"/>
    <xdr:sp macro="" textlink="">
      <xdr:nvSpPr>
        <xdr:cNvPr id="368" name="【港湾・漁港】&#10;有形固定資産減価償却率平均値テキスト"/>
        <xdr:cNvSpPr txBox="1"/>
      </xdr:nvSpPr>
      <xdr:spPr>
        <a:xfrm>
          <a:off x="4673600" y="172870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119126</xdr:rowOff>
    </xdr:from>
    <xdr:to>
      <xdr:col>24</xdr:col>
      <xdr:colOff>114300</xdr:colOff>
      <xdr:row>102</xdr:row>
      <xdr:rowOff>49276</xdr:rowOff>
    </xdr:to>
    <xdr:sp macro="" textlink="">
      <xdr:nvSpPr>
        <xdr:cNvPr id="369" name="フローチャート: 判断 368"/>
        <xdr:cNvSpPr/>
      </xdr:nvSpPr>
      <xdr:spPr>
        <a:xfrm>
          <a:off x="4584700" y="1743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148844</xdr:rowOff>
    </xdr:from>
    <xdr:to>
      <xdr:col>20</xdr:col>
      <xdr:colOff>38100</xdr:colOff>
      <xdr:row>102</xdr:row>
      <xdr:rowOff>78994</xdr:rowOff>
    </xdr:to>
    <xdr:sp macro="" textlink="">
      <xdr:nvSpPr>
        <xdr:cNvPr id="370" name="フローチャート: 判断 369"/>
        <xdr:cNvSpPr/>
      </xdr:nvSpPr>
      <xdr:spPr>
        <a:xfrm>
          <a:off x="3746500" y="17465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xdr:rowOff>
    </xdr:from>
    <xdr:to>
      <xdr:col>15</xdr:col>
      <xdr:colOff>101600</xdr:colOff>
      <xdr:row>102</xdr:row>
      <xdr:rowOff>117856</xdr:rowOff>
    </xdr:to>
    <xdr:sp macro="" textlink="">
      <xdr:nvSpPr>
        <xdr:cNvPr id="371" name="フローチャート: 判断 370"/>
        <xdr:cNvSpPr/>
      </xdr:nvSpPr>
      <xdr:spPr>
        <a:xfrm>
          <a:off x="2857500" y="1750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112268</xdr:rowOff>
    </xdr:from>
    <xdr:to>
      <xdr:col>10</xdr:col>
      <xdr:colOff>165100</xdr:colOff>
      <xdr:row>103</xdr:row>
      <xdr:rowOff>42418</xdr:rowOff>
    </xdr:to>
    <xdr:sp macro="" textlink="">
      <xdr:nvSpPr>
        <xdr:cNvPr id="372" name="フローチャート: 判断 371"/>
        <xdr:cNvSpPr/>
      </xdr:nvSpPr>
      <xdr:spPr>
        <a:xfrm>
          <a:off x="1968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3" name="テキスト ボックス 3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4" name="テキスト ボックス 3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5" name="テキスト ボックス 3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6" name="テキスト ボックス 3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7" name="テキスト ボックス 3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137413</xdr:rowOff>
    </xdr:from>
    <xdr:to>
      <xdr:col>24</xdr:col>
      <xdr:colOff>114300</xdr:colOff>
      <xdr:row>105</xdr:row>
      <xdr:rowOff>67563</xdr:rowOff>
    </xdr:to>
    <xdr:sp macro="" textlink="">
      <xdr:nvSpPr>
        <xdr:cNvPr id="378" name="楕円 377"/>
        <xdr:cNvSpPr/>
      </xdr:nvSpPr>
      <xdr:spPr>
        <a:xfrm>
          <a:off x="45847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52340</xdr:rowOff>
    </xdr:from>
    <xdr:ext cx="405111" cy="259045"/>
    <xdr:sp macro="" textlink="">
      <xdr:nvSpPr>
        <xdr:cNvPr id="379" name="【港湾・漁港】&#10;有形固定資産減価償却率該当値テキスト"/>
        <xdr:cNvSpPr txBox="1"/>
      </xdr:nvSpPr>
      <xdr:spPr>
        <a:xfrm>
          <a:off x="4673600" y="1788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16256</xdr:rowOff>
    </xdr:from>
    <xdr:to>
      <xdr:col>20</xdr:col>
      <xdr:colOff>38100</xdr:colOff>
      <xdr:row>105</xdr:row>
      <xdr:rowOff>117856</xdr:rowOff>
    </xdr:to>
    <xdr:sp macro="" textlink="">
      <xdr:nvSpPr>
        <xdr:cNvPr id="380" name="楕円 379"/>
        <xdr:cNvSpPr/>
      </xdr:nvSpPr>
      <xdr:spPr>
        <a:xfrm>
          <a:off x="3746500" y="180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16763</xdr:rowOff>
    </xdr:from>
    <xdr:to>
      <xdr:col>24</xdr:col>
      <xdr:colOff>63500</xdr:colOff>
      <xdr:row>105</xdr:row>
      <xdr:rowOff>67056</xdr:rowOff>
    </xdr:to>
    <xdr:cxnSp macro="">
      <xdr:nvCxnSpPr>
        <xdr:cNvPr id="381" name="直線コネクタ 380"/>
        <xdr:cNvCxnSpPr/>
      </xdr:nvCxnSpPr>
      <xdr:spPr>
        <a:xfrm flipV="1">
          <a:off x="3797300" y="18019013"/>
          <a:ext cx="8382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66548</xdr:rowOff>
    </xdr:from>
    <xdr:to>
      <xdr:col>15</xdr:col>
      <xdr:colOff>101600</xdr:colOff>
      <xdr:row>105</xdr:row>
      <xdr:rowOff>168148</xdr:rowOff>
    </xdr:to>
    <xdr:sp macro="" textlink="">
      <xdr:nvSpPr>
        <xdr:cNvPr id="382" name="楕円 381"/>
        <xdr:cNvSpPr/>
      </xdr:nvSpPr>
      <xdr:spPr>
        <a:xfrm>
          <a:off x="2857500" y="18068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67056</xdr:rowOff>
    </xdr:from>
    <xdr:to>
      <xdr:col>19</xdr:col>
      <xdr:colOff>177800</xdr:colOff>
      <xdr:row>105</xdr:row>
      <xdr:rowOff>117348</xdr:rowOff>
    </xdr:to>
    <xdr:cxnSp macro="">
      <xdr:nvCxnSpPr>
        <xdr:cNvPr id="383" name="直線コネクタ 382"/>
        <xdr:cNvCxnSpPr/>
      </xdr:nvCxnSpPr>
      <xdr:spPr>
        <a:xfrm flipV="1">
          <a:off x="2908300" y="1806930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82550</xdr:rowOff>
    </xdr:from>
    <xdr:to>
      <xdr:col>10</xdr:col>
      <xdr:colOff>165100</xdr:colOff>
      <xdr:row>108</xdr:row>
      <xdr:rowOff>12700</xdr:rowOff>
    </xdr:to>
    <xdr:sp macro="" textlink="">
      <xdr:nvSpPr>
        <xdr:cNvPr id="384" name="楕円 383"/>
        <xdr:cNvSpPr/>
      </xdr:nvSpPr>
      <xdr:spPr>
        <a:xfrm>
          <a:off x="1968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117348</xdr:rowOff>
    </xdr:from>
    <xdr:to>
      <xdr:col>15</xdr:col>
      <xdr:colOff>50800</xdr:colOff>
      <xdr:row>107</xdr:row>
      <xdr:rowOff>133350</xdr:rowOff>
    </xdr:to>
    <xdr:cxnSp macro="">
      <xdr:nvCxnSpPr>
        <xdr:cNvPr id="385" name="直線コネクタ 384"/>
        <xdr:cNvCxnSpPr/>
      </xdr:nvCxnSpPr>
      <xdr:spPr>
        <a:xfrm flipV="1">
          <a:off x="2019300" y="18119598"/>
          <a:ext cx="889000" cy="358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95521</xdr:rowOff>
    </xdr:from>
    <xdr:ext cx="405111" cy="259045"/>
    <xdr:sp macro="" textlink="">
      <xdr:nvSpPr>
        <xdr:cNvPr id="386" name="n_1aveValue【港湾・漁港】&#10;有形固定資産減価償却率"/>
        <xdr:cNvSpPr txBox="1"/>
      </xdr:nvSpPr>
      <xdr:spPr>
        <a:xfrm>
          <a:off x="3582044" y="1724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134383</xdr:rowOff>
    </xdr:from>
    <xdr:ext cx="405111" cy="259045"/>
    <xdr:sp macro="" textlink="">
      <xdr:nvSpPr>
        <xdr:cNvPr id="387" name="n_2aveValue【港湾・漁港】&#10;有形固定資産減価償却率"/>
        <xdr:cNvSpPr txBox="1"/>
      </xdr:nvSpPr>
      <xdr:spPr>
        <a:xfrm>
          <a:off x="2705744" y="1727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58945</xdr:rowOff>
    </xdr:from>
    <xdr:ext cx="405111" cy="259045"/>
    <xdr:sp macro="" textlink="">
      <xdr:nvSpPr>
        <xdr:cNvPr id="388" name="n_3aveValue【港湾・漁港】&#10;有形固定資産減価償却率"/>
        <xdr:cNvSpPr txBox="1"/>
      </xdr:nvSpPr>
      <xdr:spPr>
        <a:xfrm>
          <a:off x="1816744" y="17375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108983</xdr:rowOff>
    </xdr:from>
    <xdr:ext cx="405111" cy="259045"/>
    <xdr:sp macro="" textlink="">
      <xdr:nvSpPr>
        <xdr:cNvPr id="389" name="n_1mainValue【港湾・漁港】&#10;有形固定資産減価償却率"/>
        <xdr:cNvSpPr txBox="1"/>
      </xdr:nvSpPr>
      <xdr:spPr>
        <a:xfrm>
          <a:off x="3582044" y="1811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159275</xdr:rowOff>
    </xdr:from>
    <xdr:ext cx="405111" cy="259045"/>
    <xdr:sp macro="" textlink="">
      <xdr:nvSpPr>
        <xdr:cNvPr id="390" name="n_2mainValue【港湾・漁港】&#10;有形固定資産減価償却率"/>
        <xdr:cNvSpPr txBox="1"/>
      </xdr:nvSpPr>
      <xdr:spPr>
        <a:xfrm>
          <a:off x="2705744" y="18161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108</xdr:row>
      <xdr:rowOff>3827</xdr:rowOff>
    </xdr:from>
    <xdr:ext cx="340478" cy="259045"/>
    <xdr:sp macro="" textlink="">
      <xdr:nvSpPr>
        <xdr:cNvPr id="391" name="n_3mainValue【港湾・漁港】&#10;有形固定資産減価償却率"/>
        <xdr:cNvSpPr txBox="1"/>
      </xdr:nvSpPr>
      <xdr:spPr>
        <a:xfrm>
          <a:off x="1849061" y="18520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2" name="正方形/長方形 39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3" name="正方形/長方形 39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4" name="正方形/長方形 39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5" name="正方形/長方形 39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6" name="正方形/長方形 39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7" name="正方形/長方形 39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8" name="正方形/長方形 39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9" name="正方形/長方形 39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0" name="テキスト ボックス 39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1" name="直線コネクタ 40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2" name="直線コネクタ 40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3" name="テキスト ボックス 402"/>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4" name="直線コネクタ 40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05" name="テキスト ボックス 404"/>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6" name="直線コネクタ 40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07" name="テキスト ボックス 406"/>
        <xdr:cNvSpPr txBox="1"/>
      </xdr:nvSpPr>
      <xdr:spPr>
        <a:xfrm>
          <a:off x="6072701" y="177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8" name="直線コネクタ 40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09" name="テキスト ボックス 408"/>
        <xdr:cNvSpPr txBox="1"/>
      </xdr:nvSpPr>
      <xdr:spPr>
        <a:xfrm>
          <a:off x="6072701" y="173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0" name="直線コネクタ 40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1" name="テキスト ボックス 410"/>
        <xdr:cNvSpPr txBox="1"/>
      </xdr:nvSpPr>
      <xdr:spPr>
        <a:xfrm>
          <a:off x="6072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2" name="直線コネクタ 41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3" name="テキスト ボックス 412"/>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4"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15" name="直線コネクタ 414"/>
        <xdr:cNvCxnSpPr/>
      </xdr:nvCxnSpPr>
      <xdr:spPr>
        <a:xfrm flipV="1">
          <a:off x="10476865" y="17404651"/>
          <a:ext cx="0" cy="110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16" name="【港湾・漁港】&#10;一人当たり有形固定資産（償却資産）額最小値テキスト"/>
        <xdr:cNvSpPr txBox="1"/>
      </xdr:nvSpPr>
      <xdr:spPr>
        <a:xfrm>
          <a:off x="10515600" y="1851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17" name="直線コネクタ 416"/>
        <xdr:cNvCxnSpPr/>
      </xdr:nvCxnSpPr>
      <xdr:spPr>
        <a:xfrm>
          <a:off x="10388600" y="18514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18" name="【港湾・漁港】&#10;一人当たり有形固定資産（償却資産）額最大値テキスト"/>
        <xdr:cNvSpPr txBox="1"/>
      </xdr:nvSpPr>
      <xdr:spPr>
        <a:xfrm>
          <a:off x="10515600" y="1717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19" name="直線コネクタ 418"/>
        <xdr:cNvCxnSpPr/>
      </xdr:nvCxnSpPr>
      <xdr:spPr>
        <a:xfrm>
          <a:off x="10388600" y="17404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20" name="【港湾・漁港】&#10;一人当たり有形固定資産（償却資産）額平均値テキスト"/>
        <xdr:cNvSpPr txBox="1"/>
      </xdr:nvSpPr>
      <xdr:spPr>
        <a:xfrm>
          <a:off x="10515600" y="18045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1" name="フローチャート: 判断 420"/>
        <xdr:cNvSpPr/>
      </xdr:nvSpPr>
      <xdr:spPr>
        <a:xfrm>
          <a:off x="10426700" y="1819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2" name="フローチャート: 判断 421"/>
        <xdr:cNvSpPr/>
      </xdr:nvSpPr>
      <xdr:spPr>
        <a:xfrm>
          <a:off x="9588500" y="182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3" name="フローチャート: 判断 422"/>
        <xdr:cNvSpPr/>
      </xdr:nvSpPr>
      <xdr:spPr>
        <a:xfrm>
          <a:off x="8699500" y="18208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24" name="フローチャート: 判断 423"/>
        <xdr:cNvSpPr/>
      </xdr:nvSpPr>
      <xdr:spPr>
        <a:xfrm>
          <a:off x="7810500" y="1822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5" name="テキスト ボックス 42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6" name="テキスト ボックス 42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7" name="テキスト ボックス 42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8" name="テキスト ボックス 42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9" name="テキスト ボックス 42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118117</xdr:rowOff>
    </xdr:from>
    <xdr:to>
      <xdr:col>55</xdr:col>
      <xdr:colOff>50800</xdr:colOff>
      <xdr:row>108</xdr:row>
      <xdr:rowOff>48267</xdr:rowOff>
    </xdr:to>
    <xdr:sp macro="" textlink="">
      <xdr:nvSpPr>
        <xdr:cNvPr id="430" name="楕円 429"/>
        <xdr:cNvSpPr/>
      </xdr:nvSpPr>
      <xdr:spPr>
        <a:xfrm>
          <a:off x="10426700" y="18463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33044</xdr:rowOff>
    </xdr:from>
    <xdr:ext cx="469744" cy="259045"/>
    <xdr:sp macro="" textlink="">
      <xdr:nvSpPr>
        <xdr:cNvPr id="431" name="【港湾・漁港】&#10;一人当たり有形固定資産（償却資産）額該当値テキスト"/>
        <xdr:cNvSpPr txBox="1"/>
      </xdr:nvSpPr>
      <xdr:spPr>
        <a:xfrm>
          <a:off x="10515600" y="1837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119678</xdr:rowOff>
    </xdr:from>
    <xdr:to>
      <xdr:col>50</xdr:col>
      <xdr:colOff>165100</xdr:colOff>
      <xdr:row>108</xdr:row>
      <xdr:rowOff>49828</xdr:rowOff>
    </xdr:to>
    <xdr:sp macro="" textlink="">
      <xdr:nvSpPr>
        <xdr:cNvPr id="432" name="楕円 431"/>
        <xdr:cNvSpPr/>
      </xdr:nvSpPr>
      <xdr:spPr>
        <a:xfrm>
          <a:off x="9588500" y="1846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168917</xdr:rowOff>
    </xdr:from>
    <xdr:to>
      <xdr:col>55</xdr:col>
      <xdr:colOff>0</xdr:colOff>
      <xdr:row>107</xdr:row>
      <xdr:rowOff>170478</xdr:rowOff>
    </xdr:to>
    <xdr:cxnSp macro="">
      <xdr:nvCxnSpPr>
        <xdr:cNvPr id="433" name="直線コネクタ 432"/>
        <xdr:cNvCxnSpPr/>
      </xdr:nvCxnSpPr>
      <xdr:spPr>
        <a:xfrm flipV="1">
          <a:off x="9639300" y="18514067"/>
          <a:ext cx="838200" cy="1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121183</xdr:rowOff>
    </xdr:from>
    <xdr:to>
      <xdr:col>46</xdr:col>
      <xdr:colOff>38100</xdr:colOff>
      <xdr:row>108</xdr:row>
      <xdr:rowOff>51333</xdr:rowOff>
    </xdr:to>
    <xdr:sp macro="" textlink="">
      <xdr:nvSpPr>
        <xdr:cNvPr id="434" name="楕円 433"/>
        <xdr:cNvSpPr/>
      </xdr:nvSpPr>
      <xdr:spPr>
        <a:xfrm>
          <a:off x="8699500" y="1846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170478</xdr:rowOff>
    </xdr:from>
    <xdr:to>
      <xdr:col>50</xdr:col>
      <xdr:colOff>114300</xdr:colOff>
      <xdr:row>108</xdr:row>
      <xdr:rowOff>533</xdr:rowOff>
    </xdr:to>
    <xdr:cxnSp macro="">
      <xdr:nvCxnSpPr>
        <xdr:cNvPr id="435" name="直線コネクタ 434"/>
        <xdr:cNvCxnSpPr/>
      </xdr:nvCxnSpPr>
      <xdr:spPr>
        <a:xfrm flipV="1">
          <a:off x="8750300" y="18515628"/>
          <a:ext cx="889000" cy="1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7798</xdr:rowOff>
    </xdr:from>
    <xdr:to>
      <xdr:col>41</xdr:col>
      <xdr:colOff>101600</xdr:colOff>
      <xdr:row>108</xdr:row>
      <xdr:rowOff>109398</xdr:rowOff>
    </xdr:to>
    <xdr:sp macro="" textlink="">
      <xdr:nvSpPr>
        <xdr:cNvPr id="436" name="楕円 435"/>
        <xdr:cNvSpPr/>
      </xdr:nvSpPr>
      <xdr:spPr>
        <a:xfrm>
          <a:off x="7810500" y="18524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533</xdr:rowOff>
    </xdr:from>
    <xdr:to>
      <xdr:col>45</xdr:col>
      <xdr:colOff>177800</xdr:colOff>
      <xdr:row>108</xdr:row>
      <xdr:rowOff>58598</xdr:rowOff>
    </xdr:to>
    <xdr:cxnSp macro="">
      <xdr:nvCxnSpPr>
        <xdr:cNvPr id="437" name="直線コネクタ 436"/>
        <xdr:cNvCxnSpPr/>
      </xdr:nvCxnSpPr>
      <xdr:spPr>
        <a:xfrm flipV="1">
          <a:off x="7861300" y="18517133"/>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38" name="n_1aveValue【港湾・漁港】&#10;一人当たり有形固定資産（償却資産）額"/>
        <xdr:cNvSpPr txBox="1"/>
      </xdr:nvSpPr>
      <xdr:spPr>
        <a:xfrm>
          <a:off x="9359411" y="179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39" name="n_2aveValue【港湾・漁港】&#10;一人当たり有形固定資産（償却資産）額"/>
        <xdr:cNvSpPr txBox="1"/>
      </xdr:nvSpPr>
      <xdr:spPr>
        <a:xfrm>
          <a:off x="8483111" y="1798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0" name="n_3aveValue【港湾・漁港】&#10;一人当たり有形固定資産（償却資産）額"/>
        <xdr:cNvSpPr txBox="1"/>
      </xdr:nvSpPr>
      <xdr:spPr>
        <a:xfrm>
          <a:off x="7594111" y="17999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40955</xdr:rowOff>
    </xdr:from>
    <xdr:ext cx="469744" cy="259045"/>
    <xdr:sp macro="" textlink="">
      <xdr:nvSpPr>
        <xdr:cNvPr id="441" name="n_1mainValue【港湾・漁港】&#10;一人当たり有形固定資産（償却資産）額"/>
        <xdr:cNvSpPr txBox="1"/>
      </xdr:nvSpPr>
      <xdr:spPr>
        <a:xfrm>
          <a:off x="9391728" y="1855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42460</xdr:rowOff>
    </xdr:from>
    <xdr:ext cx="469744" cy="259045"/>
    <xdr:sp macro="" textlink="">
      <xdr:nvSpPr>
        <xdr:cNvPr id="442" name="n_2mainValue【港湾・漁港】&#10;一人当たり有形固定資産（償却資産）額"/>
        <xdr:cNvSpPr txBox="1"/>
      </xdr:nvSpPr>
      <xdr:spPr>
        <a:xfrm>
          <a:off x="8515428" y="1855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100525</xdr:rowOff>
    </xdr:from>
    <xdr:ext cx="469744" cy="259045"/>
    <xdr:sp macro="" textlink="">
      <xdr:nvSpPr>
        <xdr:cNvPr id="443" name="n_3mainValue【港湾・漁港】&#10;一人当たり有形固定資産（償却資産）額"/>
        <xdr:cNvSpPr txBox="1"/>
      </xdr:nvSpPr>
      <xdr:spPr>
        <a:xfrm>
          <a:off x="7626428" y="1861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2" name="テキスト ボックス 45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3" name="直線コネクタ 45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4" name="テキスト ボックス 45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55" name="直線コネクタ 45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56" name="テキスト ボックス 45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7" name="直線コネクタ 45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8" name="テキスト ボックス 45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9" name="直線コネクタ 45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0" name="テキスト ボックス 45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1" name="直線コネクタ 46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2" name="テキスト ボックス 46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3" name="直線コネクタ 46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4" name="テキスト ボックス 46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5" name="直線コネクタ 46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6" name="テキスト ボックス 46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7"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68" name="直線コネクタ 467"/>
        <xdr:cNvCxnSpPr/>
      </xdr:nvCxnSpPr>
      <xdr:spPr>
        <a:xfrm flipV="1">
          <a:off x="16318864" y="586930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69" name="【認定こども園・幼稚園・保育所】&#10;有形固定資産減価償却率最小値テキスト"/>
        <xdr:cNvSpPr txBox="1"/>
      </xdr:nvSpPr>
      <xdr:spPr>
        <a:xfrm>
          <a:off x="163576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0" name="直線コネクタ 469"/>
        <xdr:cNvCxnSpPr/>
      </xdr:nvCxnSpPr>
      <xdr:spPr>
        <a:xfrm>
          <a:off x="16230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1" name="【認定こども園・幼稚園・保育所】&#10;有形固定資産減価償却率最大値テキスト"/>
        <xdr:cNvSpPr txBox="1"/>
      </xdr:nvSpPr>
      <xdr:spPr>
        <a:xfrm>
          <a:off x="16357600" y="564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2" name="直線コネクタ 471"/>
        <xdr:cNvCxnSpPr/>
      </xdr:nvCxnSpPr>
      <xdr:spPr>
        <a:xfrm>
          <a:off x="16230600" y="586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73" name="【認定こども園・幼稚園・保育所】&#10;有形固定資産減価償却率平均値テキスト"/>
        <xdr:cNvSpPr txBox="1"/>
      </xdr:nvSpPr>
      <xdr:spPr>
        <a:xfrm>
          <a:off x="16357600" y="655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74" name="フローチャート: 判断 473"/>
        <xdr:cNvSpPr/>
      </xdr:nvSpPr>
      <xdr:spPr>
        <a:xfrm>
          <a:off x="162687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75" name="フローチャート: 判断 474"/>
        <xdr:cNvSpPr/>
      </xdr:nvSpPr>
      <xdr:spPr>
        <a:xfrm>
          <a:off x="154305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76" name="フローチャート: 判断 475"/>
        <xdr:cNvSpPr/>
      </xdr:nvSpPr>
      <xdr:spPr>
        <a:xfrm>
          <a:off x="14541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77" name="フローチャート: 判断 476"/>
        <xdr:cNvSpPr/>
      </xdr:nvSpPr>
      <xdr:spPr>
        <a:xfrm>
          <a:off x="13652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8" name="テキスト ボックス 47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9" name="テキスト ボックス 47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0" name="テキスト ボックス 47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1" name="テキスト ボックス 48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2" name="テキスト ボックス 48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160655</xdr:rowOff>
    </xdr:from>
    <xdr:to>
      <xdr:col>85</xdr:col>
      <xdr:colOff>177800</xdr:colOff>
      <xdr:row>34</xdr:row>
      <xdr:rowOff>90805</xdr:rowOff>
    </xdr:to>
    <xdr:sp macro="" textlink="">
      <xdr:nvSpPr>
        <xdr:cNvPr id="483" name="楕円 482"/>
        <xdr:cNvSpPr/>
      </xdr:nvSpPr>
      <xdr:spPr>
        <a:xfrm>
          <a:off x="16268700" y="581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113682</xdr:rowOff>
    </xdr:from>
    <xdr:ext cx="405111" cy="259045"/>
    <xdr:sp macro="" textlink="">
      <xdr:nvSpPr>
        <xdr:cNvPr id="484" name="【認定こども園・幼稚園・保育所】&#10;有形固定資産減価償却率該当値テキスト"/>
        <xdr:cNvSpPr txBox="1"/>
      </xdr:nvSpPr>
      <xdr:spPr>
        <a:xfrm>
          <a:off x="16357600" y="577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116840</xdr:rowOff>
    </xdr:from>
    <xdr:to>
      <xdr:col>81</xdr:col>
      <xdr:colOff>101600</xdr:colOff>
      <xdr:row>34</xdr:row>
      <xdr:rowOff>46990</xdr:rowOff>
    </xdr:to>
    <xdr:sp macro="" textlink="">
      <xdr:nvSpPr>
        <xdr:cNvPr id="485" name="楕円 484"/>
        <xdr:cNvSpPr/>
      </xdr:nvSpPr>
      <xdr:spPr>
        <a:xfrm>
          <a:off x="15430500" y="577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167640</xdr:rowOff>
    </xdr:from>
    <xdr:to>
      <xdr:col>85</xdr:col>
      <xdr:colOff>127000</xdr:colOff>
      <xdr:row>34</xdr:row>
      <xdr:rowOff>40005</xdr:rowOff>
    </xdr:to>
    <xdr:cxnSp macro="">
      <xdr:nvCxnSpPr>
        <xdr:cNvPr id="486" name="直線コネクタ 485"/>
        <xdr:cNvCxnSpPr/>
      </xdr:nvCxnSpPr>
      <xdr:spPr>
        <a:xfrm>
          <a:off x="15481300" y="582549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128270</xdr:rowOff>
    </xdr:from>
    <xdr:to>
      <xdr:col>76</xdr:col>
      <xdr:colOff>165100</xdr:colOff>
      <xdr:row>34</xdr:row>
      <xdr:rowOff>58420</xdr:rowOff>
    </xdr:to>
    <xdr:sp macro="" textlink="">
      <xdr:nvSpPr>
        <xdr:cNvPr id="487" name="楕円 486"/>
        <xdr:cNvSpPr/>
      </xdr:nvSpPr>
      <xdr:spPr>
        <a:xfrm>
          <a:off x="14541500" y="578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167640</xdr:rowOff>
    </xdr:from>
    <xdr:to>
      <xdr:col>81</xdr:col>
      <xdr:colOff>50800</xdr:colOff>
      <xdr:row>34</xdr:row>
      <xdr:rowOff>7620</xdr:rowOff>
    </xdr:to>
    <xdr:cxnSp macro="">
      <xdr:nvCxnSpPr>
        <xdr:cNvPr id="488" name="直線コネクタ 487"/>
        <xdr:cNvCxnSpPr/>
      </xdr:nvCxnSpPr>
      <xdr:spPr>
        <a:xfrm flipV="1">
          <a:off x="14592300" y="58254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103505</xdr:rowOff>
    </xdr:from>
    <xdr:to>
      <xdr:col>72</xdr:col>
      <xdr:colOff>38100</xdr:colOff>
      <xdr:row>34</xdr:row>
      <xdr:rowOff>33655</xdr:rowOff>
    </xdr:to>
    <xdr:sp macro="" textlink="">
      <xdr:nvSpPr>
        <xdr:cNvPr id="489" name="楕円 488"/>
        <xdr:cNvSpPr/>
      </xdr:nvSpPr>
      <xdr:spPr>
        <a:xfrm>
          <a:off x="13652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154305</xdr:rowOff>
    </xdr:from>
    <xdr:to>
      <xdr:col>76</xdr:col>
      <xdr:colOff>114300</xdr:colOff>
      <xdr:row>34</xdr:row>
      <xdr:rowOff>7620</xdr:rowOff>
    </xdr:to>
    <xdr:cxnSp macro="">
      <xdr:nvCxnSpPr>
        <xdr:cNvPr id="490" name="直線コネクタ 489"/>
        <xdr:cNvCxnSpPr/>
      </xdr:nvCxnSpPr>
      <xdr:spPr>
        <a:xfrm>
          <a:off x="13703300" y="58121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491" name="n_1aveValue【認定こども園・幼稚園・保育所】&#10;有形固定資産減価償却率"/>
        <xdr:cNvSpPr txBox="1"/>
      </xdr:nvSpPr>
      <xdr:spPr>
        <a:xfrm>
          <a:off x="15266044" y="6646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92" name="n_2aveValue【認定こども園・幼稚園・保育所】&#10;有形固定資産減価償却率"/>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93" name="n_3aveValue【認定こども園・幼稚園・保育所】&#10;有形固定資産減価償却率"/>
        <xdr:cNvSpPr txBox="1"/>
      </xdr:nvSpPr>
      <xdr:spPr>
        <a:xfrm>
          <a:off x="13500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63517</xdr:rowOff>
    </xdr:from>
    <xdr:ext cx="405111" cy="259045"/>
    <xdr:sp macro="" textlink="">
      <xdr:nvSpPr>
        <xdr:cNvPr id="494" name="n_1mainValue【認定こども園・幼稚園・保育所】&#10;有形固定資産減価償却率"/>
        <xdr:cNvSpPr txBox="1"/>
      </xdr:nvSpPr>
      <xdr:spPr>
        <a:xfrm>
          <a:off x="15266044" y="554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74947</xdr:rowOff>
    </xdr:from>
    <xdr:ext cx="405111" cy="259045"/>
    <xdr:sp macro="" textlink="">
      <xdr:nvSpPr>
        <xdr:cNvPr id="495" name="n_2mainValue【認定こども園・幼稚園・保育所】&#10;有形固定資産減価償却率"/>
        <xdr:cNvSpPr txBox="1"/>
      </xdr:nvSpPr>
      <xdr:spPr>
        <a:xfrm>
          <a:off x="14389744" y="556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50182</xdr:rowOff>
    </xdr:from>
    <xdr:ext cx="405111" cy="259045"/>
    <xdr:sp macro="" textlink="">
      <xdr:nvSpPr>
        <xdr:cNvPr id="496" name="n_3mainValue【認定こども園・幼稚園・保育所】&#10;有形固定資産減価償却率"/>
        <xdr:cNvSpPr txBox="1"/>
      </xdr:nvSpPr>
      <xdr:spPr>
        <a:xfrm>
          <a:off x="13500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7" name="正方形/長方形 49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8" name="正方形/長方形 49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9" name="正方形/長方形 49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0" name="正方形/長方形 49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1" name="正方形/長方形 50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2" name="正方形/長方形 50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3" name="正方形/長方形 50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4" name="正方形/長方形 50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5" name="テキスト ボックス 50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6" name="直線コネクタ 50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07" name="直線コネクタ 506"/>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08" name="テキスト ボックス 507"/>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09" name="直線コネクタ 508"/>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0" name="テキスト ボックス 509"/>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1" name="直線コネクタ 51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2" name="テキスト ボックス 511"/>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3" name="直線コネクタ 512"/>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14" name="テキスト ボックス 513"/>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15" name="直線コネクタ 514"/>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16" name="テキスト ボックス 515"/>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7" name="直線コネクタ 51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18" name="テキスト ボックス 51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0" name="直線コネクタ 519"/>
        <xdr:cNvCxnSpPr/>
      </xdr:nvCxnSpPr>
      <xdr:spPr>
        <a:xfrm flipV="1">
          <a:off x="22160864" y="585216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1" name="【認定こども園・幼稚園・保育所】&#10;一人当たり面積最小値テキスト"/>
        <xdr:cNvSpPr txBox="1"/>
      </xdr:nvSpPr>
      <xdr:spPr>
        <a:xfrm>
          <a:off x="22199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2" name="直線コネクタ 521"/>
        <xdr:cNvCxnSpPr/>
      </xdr:nvCxnSpPr>
      <xdr:spPr>
        <a:xfrm>
          <a:off x="22072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3" name="【認定こども園・幼稚園・保育所】&#10;一人当たり面積最大値テキスト"/>
        <xdr:cNvSpPr txBox="1"/>
      </xdr:nvSpPr>
      <xdr:spPr>
        <a:xfrm>
          <a:off x="22199600" y="562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24" name="直線コネクタ 523"/>
        <xdr:cNvCxnSpPr/>
      </xdr:nvCxnSpPr>
      <xdr:spPr>
        <a:xfrm>
          <a:off x="22072600" y="585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158767</xdr:rowOff>
    </xdr:from>
    <xdr:ext cx="469744" cy="259045"/>
    <xdr:sp macro="" textlink="">
      <xdr:nvSpPr>
        <xdr:cNvPr id="525" name="【認定こども園・幼稚園・保育所】&#10;一人当たり面積平均値テキスト"/>
        <xdr:cNvSpPr txBox="1"/>
      </xdr:nvSpPr>
      <xdr:spPr>
        <a:xfrm>
          <a:off x="22199600" y="6330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26" name="フローチャート: 判断 525"/>
        <xdr:cNvSpPr/>
      </xdr:nvSpPr>
      <xdr:spPr>
        <a:xfrm>
          <a:off x="221107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27" name="フローチャート: 判断 526"/>
        <xdr:cNvSpPr/>
      </xdr:nvSpPr>
      <xdr:spPr>
        <a:xfrm>
          <a:off x="21272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28" name="フローチャート: 判断 527"/>
        <xdr:cNvSpPr/>
      </xdr:nvSpPr>
      <xdr:spPr>
        <a:xfrm>
          <a:off x="20383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29" name="フローチャート: 判断 528"/>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0" name="テキスト ボックス 52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1" name="テキスト ボックス 53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2" name="テキスト ボックス 53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3" name="テキスト ボックス 53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4" name="テキスト ボックス 53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93980</xdr:rowOff>
    </xdr:from>
    <xdr:to>
      <xdr:col>116</xdr:col>
      <xdr:colOff>114300</xdr:colOff>
      <xdr:row>41</xdr:row>
      <xdr:rowOff>24130</xdr:rowOff>
    </xdr:to>
    <xdr:sp macro="" textlink="">
      <xdr:nvSpPr>
        <xdr:cNvPr id="535" name="楕円 534"/>
        <xdr:cNvSpPr/>
      </xdr:nvSpPr>
      <xdr:spPr>
        <a:xfrm>
          <a:off x="22110700" y="695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8907</xdr:rowOff>
    </xdr:from>
    <xdr:ext cx="469744" cy="259045"/>
    <xdr:sp macro="" textlink="">
      <xdr:nvSpPr>
        <xdr:cNvPr id="536" name="【認定こども園・幼稚園・保育所】&#10;一人当たり面積該当値テキスト"/>
        <xdr:cNvSpPr txBox="1"/>
      </xdr:nvSpPr>
      <xdr:spPr>
        <a:xfrm>
          <a:off x="22199600" y="68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17780</xdr:rowOff>
    </xdr:from>
    <xdr:to>
      <xdr:col>112</xdr:col>
      <xdr:colOff>38100</xdr:colOff>
      <xdr:row>40</xdr:row>
      <xdr:rowOff>119380</xdr:rowOff>
    </xdr:to>
    <xdr:sp macro="" textlink="">
      <xdr:nvSpPr>
        <xdr:cNvPr id="537" name="楕円 536"/>
        <xdr:cNvSpPr/>
      </xdr:nvSpPr>
      <xdr:spPr>
        <a:xfrm>
          <a:off x="21272500" y="687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68580</xdr:rowOff>
    </xdr:from>
    <xdr:to>
      <xdr:col>116</xdr:col>
      <xdr:colOff>63500</xdr:colOff>
      <xdr:row>40</xdr:row>
      <xdr:rowOff>144780</xdr:rowOff>
    </xdr:to>
    <xdr:cxnSp macro="">
      <xdr:nvCxnSpPr>
        <xdr:cNvPr id="538" name="直線コネクタ 537"/>
        <xdr:cNvCxnSpPr/>
      </xdr:nvCxnSpPr>
      <xdr:spPr>
        <a:xfrm>
          <a:off x="21323300" y="69265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25400</xdr:rowOff>
    </xdr:from>
    <xdr:to>
      <xdr:col>107</xdr:col>
      <xdr:colOff>101600</xdr:colOff>
      <xdr:row>40</xdr:row>
      <xdr:rowOff>127000</xdr:rowOff>
    </xdr:to>
    <xdr:sp macro="" textlink="">
      <xdr:nvSpPr>
        <xdr:cNvPr id="539" name="楕円 538"/>
        <xdr:cNvSpPr/>
      </xdr:nvSpPr>
      <xdr:spPr>
        <a:xfrm>
          <a:off x="20383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68580</xdr:rowOff>
    </xdr:from>
    <xdr:to>
      <xdr:col>111</xdr:col>
      <xdr:colOff>177800</xdr:colOff>
      <xdr:row>40</xdr:row>
      <xdr:rowOff>76200</xdr:rowOff>
    </xdr:to>
    <xdr:cxnSp macro="">
      <xdr:nvCxnSpPr>
        <xdr:cNvPr id="540" name="直線コネクタ 539"/>
        <xdr:cNvCxnSpPr/>
      </xdr:nvCxnSpPr>
      <xdr:spPr>
        <a:xfrm flipV="1">
          <a:off x="20434300" y="69265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82567</xdr:rowOff>
    </xdr:from>
    <xdr:ext cx="469744" cy="259045"/>
    <xdr:sp macro="" textlink="">
      <xdr:nvSpPr>
        <xdr:cNvPr id="541" name="n_1aveValue【認定こども園・幼稚園・保育所】&#10;一人当たり面積"/>
        <xdr:cNvSpPr txBox="1"/>
      </xdr:nvSpPr>
      <xdr:spPr>
        <a:xfrm>
          <a:off x="210757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90187</xdr:rowOff>
    </xdr:from>
    <xdr:ext cx="469744" cy="259045"/>
    <xdr:sp macro="" textlink="">
      <xdr:nvSpPr>
        <xdr:cNvPr id="542" name="n_2aveValue【認定こども園・幼稚園・保育所】&#10;一人当たり面積"/>
        <xdr:cNvSpPr txBox="1"/>
      </xdr:nvSpPr>
      <xdr:spPr>
        <a:xfrm>
          <a:off x="20199427" y="626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43"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110507</xdr:rowOff>
    </xdr:from>
    <xdr:ext cx="469744" cy="259045"/>
    <xdr:sp macro="" textlink="">
      <xdr:nvSpPr>
        <xdr:cNvPr id="544" name="n_1mainValue【認定こども園・幼稚園・保育所】&#10;一人当たり面積"/>
        <xdr:cNvSpPr txBox="1"/>
      </xdr:nvSpPr>
      <xdr:spPr>
        <a:xfrm>
          <a:off x="21075727" y="696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118127</xdr:rowOff>
    </xdr:from>
    <xdr:ext cx="469744" cy="259045"/>
    <xdr:sp macro="" textlink="">
      <xdr:nvSpPr>
        <xdr:cNvPr id="545" name="n_2mainValue【認定こども園・幼稚園・保育所】&#10;一人当たり面積"/>
        <xdr:cNvSpPr txBox="1"/>
      </xdr:nvSpPr>
      <xdr:spPr>
        <a:xfrm>
          <a:off x="20199427"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56" name="テキスト ボックス 55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57" name="直線コネクタ 55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58" name="テキスト ボックス 55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59" name="直線コネクタ 55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0" name="テキスト ボックス 55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1" name="直線コネクタ 56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2" name="テキスト ボックス 56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3" name="直線コネクタ 56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4" name="テキスト ボックス 56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65" name="直線コネクタ 56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66" name="テキスト ボックス 56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67" name="直線コネクタ 56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68" name="テキスト ボックス 56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9" name="直線コネクタ 5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0" name="テキスト ボックス 56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72" name="直線コネクタ 571"/>
        <xdr:cNvCxnSpPr/>
      </xdr:nvCxnSpPr>
      <xdr:spPr>
        <a:xfrm flipV="1">
          <a:off x="16318864" y="9627326"/>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73" name="【学校施設】&#10;有形固定資産減価償却率最小値テキスト"/>
        <xdr:cNvSpPr txBox="1"/>
      </xdr:nvSpPr>
      <xdr:spPr>
        <a:xfrm>
          <a:off x="16357600" y="1099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74" name="直線コネクタ 573"/>
        <xdr:cNvCxnSpPr/>
      </xdr:nvCxnSpPr>
      <xdr:spPr>
        <a:xfrm>
          <a:off x="16230600" y="1099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75"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76" name="直線コネクタ 575"/>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577" name="【学校施設】&#10;有形固定資産減価償却率平均値テキスト"/>
        <xdr:cNvSpPr txBox="1"/>
      </xdr:nvSpPr>
      <xdr:spPr>
        <a:xfrm>
          <a:off x="16357600" y="101362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78" name="フローチャート: 判断 577"/>
        <xdr:cNvSpPr/>
      </xdr:nvSpPr>
      <xdr:spPr>
        <a:xfrm>
          <a:off x="16268700" y="1015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79" name="フローチャート: 判断 578"/>
        <xdr:cNvSpPr/>
      </xdr:nvSpPr>
      <xdr:spPr>
        <a:xfrm>
          <a:off x="15430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0" name="フローチャート: 判断 579"/>
        <xdr:cNvSpPr/>
      </xdr:nvSpPr>
      <xdr:spPr>
        <a:xfrm>
          <a:off x="145415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81" name="フローチャート: 判断 580"/>
        <xdr:cNvSpPr/>
      </xdr:nvSpPr>
      <xdr:spPr>
        <a:xfrm>
          <a:off x="136525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2" name="テキスト ボックス 5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3" name="テキスト ボックス 5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4" name="テキスト ボックス 5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5" name="テキスト ボックス 5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6" name="テキスト ボックス 5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115751</xdr:rowOff>
    </xdr:from>
    <xdr:to>
      <xdr:col>85</xdr:col>
      <xdr:colOff>177800</xdr:colOff>
      <xdr:row>59</xdr:row>
      <xdr:rowOff>45901</xdr:rowOff>
    </xdr:to>
    <xdr:sp macro="" textlink="">
      <xdr:nvSpPr>
        <xdr:cNvPr id="587" name="楕円 586"/>
        <xdr:cNvSpPr/>
      </xdr:nvSpPr>
      <xdr:spPr>
        <a:xfrm>
          <a:off x="16268700" y="1005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138628</xdr:rowOff>
    </xdr:from>
    <xdr:ext cx="405111" cy="259045"/>
    <xdr:sp macro="" textlink="">
      <xdr:nvSpPr>
        <xdr:cNvPr id="588" name="【学校施設】&#10;有形固定資産減価償却率該当値テキスト"/>
        <xdr:cNvSpPr txBox="1"/>
      </xdr:nvSpPr>
      <xdr:spPr>
        <a:xfrm>
          <a:off x="16357600" y="9911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168003</xdr:rowOff>
    </xdr:from>
    <xdr:to>
      <xdr:col>81</xdr:col>
      <xdr:colOff>101600</xdr:colOff>
      <xdr:row>59</xdr:row>
      <xdr:rowOff>98153</xdr:rowOff>
    </xdr:to>
    <xdr:sp macro="" textlink="">
      <xdr:nvSpPr>
        <xdr:cNvPr id="589" name="楕円 588"/>
        <xdr:cNvSpPr/>
      </xdr:nvSpPr>
      <xdr:spPr>
        <a:xfrm>
          <a:off x="15430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166551</xdr:rowOff>
    </xdr:from>
    <xdr:to>
      <xdr:col>85</xdr:col>
      <xdr:colOff>127000</xdr:colOff>
      <xdr:row>59</xdr:row>
      <xdr:rowOff>47353</xdr:rowOff>
    </xdr:to>
    <xdr:cxnSp macro="">
      <xdr:nvCxnSpPr>
        <xdr:cNvPr id="590" name="直線コネクタ 589"/>
        <xdr:cNvCxnSpPr/>
      </xdr:nvCxnSpPr>
      <xdr:spPr>
        <a:xfrm flipV="1">
          <a:off x="15481300" y="10110651"/>
          <a:ext cx="8382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61867</xdr:rowOff>
    </xdr:from>
    <xdr:to>
      <xdr:col>76</xdr:col>
      <xdr:colOff>165100</xdr:colOff>
      <xdr:row>59</xdr:row>
      <xdr:rowOff>163467</xdr:rowOff>
    </xdr:to>
    <xdr:sp macro="" textlink="">
      <xdr:nvSpPr>
        <xdr:cNvPr id="591" name="楕円 590"/>
        <xdr:cNvSpPr/>
      </xdr:nvSpPr>
      <xdr:spPr>
        <a:xfrm>
          <a:off x="14541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47353</xdr:rowOff>
    </xdr:from>
    <xdr:to>
      <xdr:col>81</xdr:col>
      <xdr:colOff>50800</xdr:colOff>
      <xdr:row>59</xdr:row>
      <xdr:rowOff>112667</xdr:rowOff>
    </xdr:to>
    <xdr:cxnSp macro="">
      <xdr:nvCxnSpPr>
        <xdr:cNvPr id="592" name="直線コネクタ 591"/>
        <xdr:cNvCxnSpPr/>
      </xdr:nvCxnSpPr>
      <xdr:spPr>
        <a:xfrm flipV="1">
          <a:off x="14592300" y="1016290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9616</xdr:rowOff>
    </xdr:from>
    <xdr:to>
      <xdr:col>72</xdr:col>
      <xdr:colOff>38100</xdr:colOff>
      <xdr:row>59</xdr:row>
      <xdr:rowOff>111216</xdr:rowOff>
    </xdr:to>
    <xdr:sp macro="" textlink="">
      <xdr:nvSpPr>
        <xdr:cNvPr id="593" name="楕円 592"/>
        <xdr:cNvSpPr/>
      </xdr:nvSpPr>
      <xdr:spPr>
        <a:xfrm>
          <a:off x="13652500" y="1012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60416</xdr:rowOff>
    </xdr:from>
    <xdr:to>
      <xdr:col>76</xdr:col>
      <xdr:colOff>114300</xdr:colOff>
      <xdr:row>59</xdr:row>
      <xdr:rowOff>112667</xdr:rowOff>
    </xdr:to>
    <xdr:cxnSp macro="">
      <xdr:nvCxnSpPr>
        <xdr:cNvPr id="594" name="直線コネクタ 593"/>
        <xdr:cNvCxnSpPr/>
      </xdr:nvCxnSpPr>
      <xdr:spPr>
        <a:xfrm>
          <a:off x="13703300" y="10175966"/>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595" name="n_1aveValue【学校施設】&#10;有形固定資産減価償却率"/>
        <xdr:cNvSpPr txBox="1"/>
      </xdr:nvSpPr>
      <xdr:spPr>
        <a:xfrm>
          <a:off x="15266044" y="1027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596" name="n_2aveValue【学校施設】&#10;有形固定資産減価償却率"/>
        <xdr:cNvSpPr txBox="1"/>
      </xdr:nvSpPr>
      <xdr:spPr>
        <a:xfrm>
          <a:off x="14389744"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82023</xdr:rowOff>
    </xdr:from>
    <xdr:ext cx="405111" cy="259045"/>
    <xdr:sp macro="" textlink="">
      <xdr:nvSpPr>
        <xdr:cNvPr id="597" name="n_3aveValue【学校施設】&#10;有形固定資産減価償却率"/>
        <xdr:cNvSpPr txBox="1"/>
      </xdr:nvSpPr>
      <xdr:spPr>
        <a:xfrm>
          <a:off x="13500744" y="9854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114680</xdr:rowOff>
    </xdr:from>
    <xdr:ext cx="405111" cy="259045"/>
    <xdr:sp macro="" textlink="">
      <xdr:nvSpPr>
        <xdr:cNvPr id="598" name="n_1mainValue【学校施設】&#10;有形固定資産減価償却率"/>
        <xdr:cNvSpPr txBox="1"/>
      </xdr:nvSpPr>
      <xdr:spPr>
        <a:xfrm>
          <a:off x="15266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8544</xdr:rowOff>
    </xdr:from>
    <xdr:ext cx="405111" cy="259045"/>
    <xdr:sp macro="" textlink="">
      <xdr:nvSpPr>
        <xdr:cNvPr id="599" name="n_2mainValue【学校施設】&#10;有形固定資産減価償却率"/>
        <xdr:cNvSpPr txBox="1"/>
      </xdr:nvSpPr>
      <xdr:spPr>
        <a:xfrm>
          <a:off x="14389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102343</xdr:rowOff>
    </xdr:from>
    <xdr:ext cx="405111" cy="259045"/>
    <xdr:sp macro="" textlink="">
      <xdr:nvSpPr>
        <xdr:cNvPr id="600" name="n_3mainValue【学校施設】&#10;有形固定資産減価償却率"/>
        <xdr:cNvSpPr txBox="1"/>
      </xdr:nvSpPr>
      <xdr:spPr>
        <a:xfrm>
          <a:off x="13500744" y="102178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1" name="正方形/長方形 60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2" name="正方形/長方形 60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3" name="正方形/長方形 60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4" name="正方形/長方形 60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5" name="正方形/長方形 60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6" name="正方形/長方形 60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7" name="正方形/長方形 60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8" name="正方形/長方形 60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9" name="テキスト ボックス 60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0" name="直線コネクタ 60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1" name="テキスト ボックス 61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2" name="直線コネクタ 61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3" name="テキスト ボックス 61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4" name="直線コネクタ 61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5" name="テキスト ボックス 61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6" name="直線コネクタ 61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17" name="テキスト ボックス 61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18" name="直線コネクタ 61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19" name="テキスト ボックス 61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0" name="直線コネクタ 61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1" name="テキスト ボックス 62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23" name="直線コネクタ 622"/>
        <xdr:cNvCxnSpPr/>
      </xdr:nvCxnSpPr>
      <xdr:spPr>
        <a:xfrm flipV="1">
          <a:off x="22160864" y="9489643"/>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24" name="【学校施設】&#10;一人当たり面積最小値テキスト"/>
        <xdr:cNvSpPr txBox="1"/>
      </xdr:nvSpPr>
      <xdr:spPr>
        <a:xfrm>
          <a:off x="22199600" y="1107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25" name="直線コネクタ 624"/>
        <xdr:cNvCxnSpPr/>
      </xdr:nvCxnSpPr>
      <xdr:spPr>
        <a:xfrm>
          <a:off x="22072600" y="1107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26" name="【学校施設】&#10;一人当たり面積最大値テキスト"/>
        <xdr:cNvSpPr txBox="1"/>
      </xdr:nvSpPr>
      <xdr:spPr>
        <a:xfrm>
          <a:off x="22199600" y="926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27" name="直線コネクタ 626"/>
        <xdr:cNvCxnSpPr/>
      </xdr:nvCxnSpPr>
      <xdr:spPr>
        <a:xfrm>
          <a:off x="22072600" y="9489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29125</xdr:rowOff>
    </xdr:from>
    <xdr:ext cx="469744" cy="259045"/>
    <xdr:sp macro="" textlink="">
      <xdr:nvSpPr>
        <xdr:cNvPr id="628" name="【学校施設】&#10;一人当たり面積平均値テキスト"/>
        <xdr:cNvSpPr txBox="1"/>
      </xdr:nvSpPr>
      <xdr:spPr>
        <a:xfrm>
          <a:off x="22199600" y="10316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29" name="フローチャート: 判断 628"/>
        <xdr:cNvSpPr/>
      </xdr:nvSpPr>
      <xdr:spPr>
        <a:xfrm>
          <a:off x="22110700" y="1033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0" name="フローチャート: 判断 629"/>
        <xdr:cNvSpPr/>
      </xdr:nvSpPr>
      <xdr:spPr>
        <a:xfrm>
          <a:off x="21272500" y="1034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31" name="フローチャート: 判断 630"/>
        <xdr:cNvSpPr/>
      </xdr:nvSpPr>
      <xdr:spPr>
        <a:xfrm>
          <a:off x="20383500" y="1036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32" name="フローチャート: 判断 631"/>
        <xdr:cNvSpPr/>
      </xdr:nvSpPr>
      <xdr:spPr>
        <a:xfrm>
          <a:off x="19494500" y="10590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3" name="テキスト ボックス 63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4" name="テキスト ボックス 63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5" name="テキスト ボックス 63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6" name="テキスト ボックス 63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7" name="テキスト ボックス 63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25095</xdr:rowOff>
    </xdr:from>
    <xdr:to>
      <xdr:col>116</xdr:col>
      <xdr:colOff>114300</xdr:colOff>
      <xdr:row>58</xdr:row>
      <xdr:rowOff>126695</xdr:rowOff>
    </xdr:to>
    <xdr:sp macro="" textlink="">
      <xdr:nvSpPr>
        <xdr:cNvPr id="638" name="楕円 637"/>
        <xdr:cNvSpPr/>
      </xdr:nvSpPr>
      <xdr:spPr>
        <a:xfrm>
          <a:off x="22110700" y="99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47972</xdr:rowOff>
    </xdr:from>
    <xdr:ext cx="469744" cy="259045"/>
    <xdr:sp macro="" textlink="">
      <xdr:nvSpPr>
        <xdr:cNvPr id="639" name="【学校施設】&#10;一人当たり面積該当値テキスト"/>
        <xdr:cNvSpPr txBox="1"/>
      </xdr:nvSpPr>
      <xdr:spPr>
        <a:xfrm>
          <a:off x="22199600" y="9820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46127</xdr:rowOff>
    </xdr:from>
    <xdr:to>
      <xdr:col>112</xdr:col>
      <xdr:colOff>38100</xdr:colOff>
      <xdr:row>58</xdr:row>
      <xdr:rowOff>147727</xdr:rowOff>
    </xdr:to>
    <xdr:sp macro="" textlink="">
      <xdr:nvSpPr>
        <xdr:cNvPr id="640" name="楕円 639"/>
        <xdr:cNvSpPr/>
      </xdr:nvSpPr>
      <xdr:spPr>
        <a:xfrm>
          <a:off x="21272500" y="9990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75895</xdr:rowOff>
    </xdr:from>
    <xdr:to>
      <xdr:col>116</xdr:col>
      <xdr:colOff>63500</xdr:colOff>
      <xdr:row>58</xdr:row>
      <xdr:rowOff>96927</xdr:rowOff>
    </xdr:to>
    <xdr:cxnSp macro="">
      <xdr:nvCxnSpPr>
        <xdr:cNvPr id="641" name="直線コネクタ 640"/>
        <xdr:cNvCxnSpPr/>
      </xdr:nvCxnSpPr>
      <xdr:spPr>
        <a:xfrm flipV="1">
          <a:off x="21323300" y="10019995"/>
          <a:ext cx="838200" cy="2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65329</xdr:rowOff>
    </xdr:from>
    <xdr:to>
      <xdr:col>107</xdr:col>
      <xdr:colOff>101600</xdr:colOff>
      <xdr:row>58</xdr:row>
      <xdr:rowOff>166929</xdr:rowOff>
    </xdr:to>
    <xdr:sp macro="" textlink="">
      <xdr:nvSpPr>
        <xdr:cNvPr id="642" name="楕円 641"/>
        <xdr:cNvSpPr/>
      </xdr:nvSpPr>
      <xdr:spPr>
        <a:xfrm>
          <a:off x="20383500" y="100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96927</xdr:rowOff>
    </xdr:from>
    <xdr:to>
      <xdr:col>111</xdr:col>
      <xdr:colOff>177800</xdr:colOff>
      <xdr:row>58</xdr:row>
      <xdr:rowOff>116129</xdr:rowOff>
    </xdr:to>
    <xdr:cxnSp macro="">
      <xdr:nvCxnSpPr>
        <xdr:cNvPr id="643" name="直線コネクタ 642"/>
        <xdr:cNvCxnSpPr/>
      </xdr:nvCxnSpPr>
      <xdr:spPr>
        <a:xfrm flipV="1">
          <a:off x="20434300" y="10041027"/>
          <a:ext cx="889000" cy="19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44" name="n_1aveValue【学校施設】&#10;一人当たり面積"/>
        <xdr:cNvSpPr txBox="1"/>
      </xdr:nvSpPr>
      <xdr:spPr>
        <a:xfrm>
          <a:off x="21075727" y="1043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45" name="n_2aveValue【学校施設】&#10;一人当たり面積"/>
        <xdr:cNvSpPr txBox="1"/>
      </xdr:nvSpPr>
      <xdr:spPr>
        <a:xfrm>
          <a:off x="20199427" y="10459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79214</xdr:rowOff>
    </xdr:from>
    <xdr:ext cx="469744" cy="259045"/>
    <xdr:sp macro="" textlink="">
      <xdr:nvSpPr>
        <xdr:cNvPr id="646" name="n_3aveValue【学校施設】&#10;一人当たり面積"/>
        <xdr:cNvSpPr txBox="1"/>
      </xdr:nvSpPr>
      <xdr:spPr>
        <a:xfrm>
          <a:off x="19310427" y="103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164254</xdr:rowOff>
    </xdr:from>
    <xdr:ext cx="469744" cy="259045"/>
    <xdr:sp macro="" textlink="">
      <xdr:nvSpPr>
        <xdr:cNvPr id="647" name="n_1mainValue【学校施設】&#10;一人当たり面積"/>
        <xdr:cNvSpPr txBox="1"/>
      </xdr:nvSpPr>
      <xdr:spPr>
        <a:xfrm>
          <a:off x="21075727" y="9765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12006</xdr:rowOff>
    </xdr:from>
    <xdr:ext cx="469744" cy="259045"/>
    <xdr:sp macro="" textlink="">
      <xdr:nvSpPr>
        <xdr:cNvPr id="648" name="n_2mainValue【学校施設】&#10;一人当たり面積"/>
        <xdr:cNvSpPr txBox="1"/>
      </xdr:nvSpPr>
      <xdr:spPr>
        <a:xfrm>
          <a:off x="20199427" y="9784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9" name="正方形/長方形 64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0" name="正方形/長方形 64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1" name="正方形/長方形 65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2" name="正方形/長方形 65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3" name="正方形/長方形 65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4" name="正方形/長方形 65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5" name="正方形/長方形 65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6" name="正方形/長方形 65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7" name="テキスト ボックス 65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8" name="直線コネクタ 65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9" name="テキスト ボックス 65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60" name="直線コネクタ 65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61" name="テキスト ボックス 66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62" name="直線コネクタ 66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63" name="テキスト ボックス 66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64" name="直線コネクタ 66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65" name="テキスト ボックス 66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66" name="直線コネクタ 66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67" name="テキスト ボックス 66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68" name="直線コネクタ 66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69" name="テキスト ボックス 66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0" name="直線コネクタ 66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1" name="テキスト ボックス 67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73" name="直線コネクタ 672"/>
        <xdr:cNvCxnSpPr/>
      </xdr:nvCxnSpPr>
      <xdr:spPr>
        <a:xfrm flipV="1">
          <a:off x="16318864" y="1338072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74" name="【児童館】&#10;有形固定資産減価償却率最小値テキスト"/>
        <xdr:cNvSpPr txBox="1"/>
      </xdr:nvSpPr>
      <xdr:spPr>
        <a:xfrm>
          <a:off x="16357600" y="1474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75" name="直線コネクタ 674"/>
        <xdr:cNvCxnSpPr/>
      </xdr:nvCxnSpPr>
      <xdr:spPr>
        <a:xfrm>
          <a:off x="16230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76" name="【児童館】&#10;有形固定資産減価償却率最大値テキスト"/>
        <xdr:cNvSpPr txBox="1"/>
      </xdr:nvSpPr>
      <xdr:spPr>
        <a:xfrm>
          <a:off x="16357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77" name="直線コネクタ 676"/>
        <xdr:cNvCxnSpPr/>
      </xdr:nvCxnSpPr>
      <xdr:spPr>
        <a:xfrm>
          <a:off x="16230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678" name="【児童館】&#10;有形固定資産減価償却率平均値テキスト"/>
        <xdr:cNvSpPr txBox="1"/>
      </xdr:nvSpPr>
      <xdr:spPr>
        <a:xfrm>
          <a:off x="16357600" y="1430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79" name="フローチャート: 判断 678"/>
        <xdr:cNvSpPr/>
      </xdr:nvSpPr>
      <xdr:spPr>
        <a:xfrm>
          <a:off x="16268700" y="1432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80" name="フローチャート: 判断 679"/>
        <xdr:cNvSpPr/>
      </xdr:nvSpPr>
      <xdr:spPr>
        <a:xfrm>
          <a:off x="15430500" y="1431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81" name="フローチャート: 判断 680"/>
        <xdr:cNvSpPr/>
      </xdr:nvSpPr>
      <xdr:spPr>
        <a:xfrm>
          <a:off x="14541500" y="1427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82" name="フローチャート: 判断 681"/>
        <xdr:cNvSpPr/>
      </xdr:nvSpPr>
      <xdr:spPr>
        <a:xfrm>
          <a:off x="136525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3" name="テキスト ボックス 6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4" name="テキスト ボックス 6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5" name="テキスト ボックス 6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6" name="テキスト ボックス 6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7" name="テキスト ボックス 6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63500</xdr:rowOff>
    </xdr:from>
    <xdr:to>
      <xdr:col>85</xdr:col>
      <xdr:colOff>177800</xdr:colOff>
      <xdr:row>78</xdr:row>
      <xdr:rowOff>165100</xdr:rowOff>
    </xdr:to>
    <xdr:sp macro="" textlink="">
      <xdr:nvSpPr>
        <xdr:cNvPr id="688" name="楕円 687"/>
        <xdr:cNvSpPr/>
      </xdr:nvSpPr>
      <xdr:spPr>
        <a:xfrm>
          <a:off x="16268700" y="1343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149877</xdr:rowOff>
    </xdr:from>
    <xdr:ext cx="405111" cy="259045"/>
    <xdr:sp macro="" textlink="">
      <xdr:nvSpPr>
        <xdr:cNvPr id="689" name="【児童館】&#10;有形固定資産減価償却率該当値テキスト"/>
        <xdr:cNvSpPr txBox="1"/>
      </xdr:nvSpPr>
      <xdr:spPr>
        <a:xfrm>
          <a:off x="16357600" y="13351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78739</xdr:rowOff>
    </xdr:from>
    <xdr:to>
      <xdr:col>81</xdr:col>
      <xdr:colOff>101600</xdr:colOff>
      <xdr:row>79</xdr:row>
      <xdr:rowOff>8889</xdr:rowOff>
    </xdr:to>
    <xdr:sp macro="" textlink="">
      <xdr:nvSpPr>
        <xdr:cNvPr id="690" name="楕円 689"/>
        <xdr:cNvSpPr/>
      </xdr:nvSpPr>
      <xdr:spPr>
        <a:xfrm>
          <a:off x="154305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114300</xdr:rowOff>
    </xdr:from>
    <xdr:to>
      <xdr:col>85</xdr:col>
      <xdr:colOff>127000</xdr:colOff>
      <xdr:row>78</xdr:row>
      <xdr:rowOff>129539</xdr:rowOff>
    </xdr:to>
    <xdr:cxnSp macro="">
      <xdr:nvCxnSpPr>
        <xdr:cNvPr id="691" name="直線コネクタ 690"/>
        <xdr:cNvCxnSpPr/>
      </xdr:nvCxnSpPr>
      <xdr:spPr>
        <a:xfrm flipV="1">
          <a:off x="15481300" y="13487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92075</xdr:rowOff>
    </xdr:from>
    <xdr:to>
      <xdr:col>76</xdr:col>
      <xdr:colOff>165100</xdr:colOff>
      <xdr:row>79</xdr:row>
      <xdr:rowOff>22225</xdr:rowOff>
    </xdr:to>
    <xdr:sp macro="" textlink="">
      <xdr:nvSpPr>
        <xdr:cNvPr id="692" name="楕円 691"/>
        <xdr:cNvSpPr/>
      </xdr:nvSpPr>
      <xdr:spPr>
        <a:xfrm>
          <a:off x="145415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129539</xdr:rowOff>
    </xdr:from>
    <xdr:to>
      <xdr:col>81</xdr:col>
      <xdr:colOff>50800</xdr:colOff>
      <xdr:row>78</xdr:row>
      <xdr:rowOff>142875</xdr:rowOff>
    </xdr:to>
    <xdr:cxnSp macro="">
      <xdr:nvCxnSpPr>
        <xdr:cNvPr id="693" name="直線コネクタ 692"/>
        <xdr:cNvCxnSpPr/>
      </xdr:nvCxnSpPr>
      <xdr:spPr>
        <a:xfrm flipV="1">
          <a:off x="14592300" y="13502639"/>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82550</xdr:rowOff>
    </xdr:from>
    <xdr:to>
      <xdr:col>72</xdr:col>
      <xdr:colOff>38100</xdr:colOff>
      <xdr:row>79</xdr:row>
      <xdr:rowOff>12700</xdr:rowOff>
    </xdr:to>
    <xdr:sp macro="" textlink="">
      <xdr:nvSpPr>
        <xdr:cNvPr id="694" name="楕円 693"/>
        <xdr:cNvSpPr/>
      </xdr:nvSpPr>
      <xdr:spPr>
        <a:xfrm>
          <a:off x="1365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133350</xdr:rowOff>
    </xdr:from>
    <xdr:to>
      <xdr:col>76</xdr:col>
      <xdr:colOff>114300</xdr:colOff>
      <xdr:row>78</xdr:row>
      <xdr:rowOff>142875</xdr:rowOff>
    </xdr:to>
    <xdr:cxnSp macro="">
      <xdr:nvCxnSpPr>
        <xdr:cNvPr id="695" name="直線コネクタ 694"/>
        <xdr:cNvCxnSpPr/>
      </xdr:nvCxnSpPr>
      <xdr:spPr>
        <a:xfrm>
          <a:off x="13703300" y="1350645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696" name="n_1aveValue【児童館】&#10;有形固定資産減価償却率"/>
        <xdr:cNvSpPr txBox="1"/>
      </xdr:nvSpPr>
      <xdr:spPr>
        <a:xfrm>
          <a:off x="15266044" y="1441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697" name="n_2aveValue【児童館】&#10;有形固定資産減価償却率"/>
        <xdr:cNvSpPr txBox="1"/>
      </xdr:nvSpPr>
      <xdr:spPr>
        <a:xfrm>
          <a:off x="14389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698" name="n_3aveValue【児童館】&#10;有形固定資産減価償却率"/>
        <xdr:cNvSpPr txBox="1"/>
      </xdr:nvSpPr>
      <xdr:spPr>
        <a:xfrm>
          <a:off x="13500744" y="14308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25416</xdr:rowOff>
    </xdr:from>
    <xdr:ext cx="405111" cy="259045"/>
    <xdr:sp macro="" textlink="">
      <xdr:nvSpPr>
        <xdr:cNvPr id="699" name="n_1mainValue【児童館】&#10;有形固定資産減価償却率"/>
        <xdr:cNvSpPr txBox="1"/>
      </xdr:nvSpPr>
      <xdr:spPr>
        <a:xfrm>
          <a:off x="15266044" y="13227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38752</xdr:rowOff>
    </xdr:from>
    <xdr:ext cx="405111" cy="259045"/>
    <xdr:sp macro="" textlink="">
      <xdr:nvSpPr>
        <xdr:cNvPr id="700" name="n_2mainValue【児童館】&#10;有形固定資産減価償却率"/>
        <xdr:cNvSpPr txBox="1"/>
      </xdr:nvSpPr>
      <xdr:spPr>
        <a:xfrm>
          <a:off x="14389744" y="1324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29227</xdr:rowOff>
    </xdr:from>
    <xdr:ext cx="405111" cy="259045"/>
    <xdr:sp macro="" textlink="">
      <xdr:nvSpPr>
        <xdr:cNvPr id="701" name="n_3mainValue【児童館】&#10;有形固定資産減価償却率"/>
        <xdr:cNvSpPr txBox="1"/>
      </xdr:nvSpPr>
      <xdr:spPr>
        <a:xfrm>
          <a:off x="13500744" y="13230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2" name="正方形/長方形 70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3" name="正方形/長方形 70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4" name="正方形/長方形 70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5" name="正方形/長方形 70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6" name="正方形/長方形 70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7" name="正方形/長方形 70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8" name="正方形/長方形 70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9" name="正方形/長方形 70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0" name="テキスト ボックス 70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1" name="直線コネクタ 71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2" name="直線コネクタ 71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13" name="テキスト ボックス 71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14" name="直線コネクタ 71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15" name="テキスト ボックス 71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6" name="直線コネクタ 71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7" name="テキスト ボックス 71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8" name="直線コネクタ 71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9" name="テキスト ボックス 71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0" name="直線コネクタ 71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1" name="テキスト ボックス 72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23" name="直線コネクタ 722"/>
        <xdr:cNvCxnSpPr/>
      </xdr:nvCxnSpPr>
      <xdr:spPr>
        <a:xfrm flipV="1">
          <a:off x="22160864" y="1341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2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25" name="直線コネクタ 72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26"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27" name="直線コネクタ 726"/>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28" name="【児童館】&#10;一人当たり面積平均値テキスト"/>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9" name="フローチャート: 判断 728"/>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30" name="フローチャート: 判断 729"/>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31" name="フローチャート: 判断 730"/>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32" name="フローチャート: 判断 731"/>
        <xdr:cNvSpPr/>
      </xdr:nvSpPr>
      <xdr:spPr>
        <a:xfrm>
          <a:off x="19494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3" name="テキスト ボックス 73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4" name="テキスト ボックス 73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5" name="テキスト ボックス 73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6" name="テキスト ボックス 73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7" name="テキスト ボックス 73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738" name="楕円 737"/>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739" name="【児童館】&#10;一人当たり面積該当値テキスト"/>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740" name="楕円 739"/>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741" name="直線コネクタ 740"/>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742" name="楕円 741"/>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743" name="直線コネクタ 742"/>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44"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45"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46" name="n_3aveValue【児童館】&#10;一人当たり面積"/>
        <xdr:cNvSpPr txBox="1"/>
      </xdr:nvSpPr>
      <xdr:spPr>
        <a:xfrm>
          <a:off x="19310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747" name="n_1mainValue【児童館】&#10;一人当たり面積"/>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748" name="n_2main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9" name="正方形/長方形 74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50" name="正方形/長方形 74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1" name="正方形/長方形 75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2" name="正方形/長方形 75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3" name="正方形/長方形 75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4" name="正方形/長方形 75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5" name="正方形/長方形 75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正方形/長方形 75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7" name="テキスト ボックス 75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8" name="直線コネクタ 75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59" name="テキスト ボックス 758"/>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60" name="直線コネクタ 759"/>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61" name="テキスト ボックス 760"/>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62" name="直線コネクタ 761"/>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63" name="テキスト ボックス 762"/>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64" name="直線コネクタ 763"/>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65" name="テキスト ボックス 764"/>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66" name="直線コネクタ 765"/>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67" name="テキスト ボックス 766"/>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71" name="直線コネクタ 770"/>
        <xdr:cNvCxnSpPr/>
      </xdr:nvCxnSpPr>
      <xdr:spPr>
        <a:xfrm flipV="1">
          <a:off x="16318864" y="17221200"/>
          <a:ext cx="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72" name="【公民館】&#10;有形固定資産減価償却率最小値テキスト"/>
        <xdr:cNvSpPr txBox="1"/>
      </xdr:nvSpPr>
      <xdr:spPr>
        <a:xfrm>
          <a:off x="16357600" y="1864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73" name="直線コネクタ 772"/>
        <xdr:cNvCxnSpPr/>
      </xdr:nvCxnSpPr>
      <xdr:spPr>
        <a:xfrm>
          <a:off x="16230600" y="1864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74" name="【公民館】&#10;有形固定資産減価償却率最大値テキスト"/>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75" name="直線コネクタ 774"/>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159275</xdr:rowOff>
    </xdr:from>
    <xdr:ext cx="405111" cy="259045"/>
    <xdr:sp macro="" textlink="">
      <xdr:nvSpPr>
        <xdr:cNvPr id="776" name="【公民館】&#10;有形固定資産減価償却率平均値テキスト"/>
        <xdr:cNvSpPr txBox="1"/>
      </xdr:nvSpPr>
      <xdr:spPr>
        <a:xfrm>
          <a:off x="16357600" y="181615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77" name="フローチャート: 判断 776"/>
        <xdr:cNvSpPr/>
      </xdr:nvSpPr>
      <xdr:spPr>
        <a:xfrm>
          <a:off x="162687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78" name="フローチャート: 判断 777"/>
        <xdr:cNvSpPr/>
      </xdr:nvSpPr>
      <xdr:spPr>
        <a:xfrm>
          <a:off x="154305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79" name="フローチャート: 判断 778"/>
        <xdr:cNvSpPr/>
      </xdr:nvSpPr>
      <xdr:spPr>
        <a:xfrm>
          <a:off x="14541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80" name="フローチャート: 判断 779"/>
        <xdr:cNvSpPr/>
      </xdr:nvSpPr>
      <xdr:spPr>
        <a:xfrm>
          <a:off x="13652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116839</xdr:rowOff>
    </xdr:from>
    <xdr:to>
      <xdr:col>85</xdr:col>
      <xdr:colOff>177800</xdr:colOff>
      <xdr:row>106</xdr:row>
      <xdr:rowOff>46989</xdr:rowOff>
    </xdr:to>
    <xdr:sp macro="" textlink="">
      <xdr:nvSpPr>
        <xdr:cNvPr id="786" name="楕円 785"/>
        <xdr:cNvSpPr/>
      </xdr:nvSpPr>
      <xdr:spPr>
        <a:xfrm>
          <a:off x="162687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139716</xdr:rowOff>
    </xdr:from>
    <xdr:ext cx="405111" cy="259045"/>
    <xdr:sp macro="" textlink="">
      <xdr:nvSpPr>
        <xdr:cNvPr id="787" name="【公民館】&#10;有形固定資産減価償却率該当値テキスト"/>
        <xdr:cNvSpPr txBox="1"/>
      </xdr:nvSpPr>
      <xdr:spPr>
        <a:xfrm>
          <a:off x="16357600" y="17970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119126</xdr:rowOff>
    </xdr:from>
    <xdr:to>
      <xdr:col>81</xdr:col>
      <xdr:colOff>101600</xdr:colOff>
      <xdr:row>105</xdr:row>
      <xdr:rowOff>49276</xdr:rowOff>
    </xdr:to>
    <xdr:sp macro="" textlink="">
      <xdr:nvSpPr>
        <xdr:cNvPr id="788" name="楕円 787"/>
        <xdr:cNvSpPr/>
      </xdr:nvSpPr>
      <xdr:spPr>
        <a:xfrm>
          <a:off x="15430500" y="1794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169926</xdr:rowOff>
    </xdr:from>
    <xdr:to>
      <xdr:col>85</xdr:col>
      <xdr:colOff>127000</xdr:colOff>
      <xdr:row>105</xdr:row>
      <xdr:rowOff>167639</xdr:rowOff>
    </xdr:to>
    <xdr:cxnSp macro="">
      <xdr:nvCxnSpPr>
        <xdr:cNvPr id="789" name="直線コネクタ 788"/>
        <xdr:cNvCxnSpPr/>
      </xdr:nvCxnSpPr>
      <xdr:spPr>
        <a:xfrm>
          <a:off x="15481300" y="18000726"/>
          <a:ext cx="838200" cy="16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164846</xdr:rowOff>
    </xdr:from>
    <xdr:to>
      <xdr:col>76</xdr:col>
      <xdr:colOff>165100</xdr:colOff>
      <xdr:row>105</xdr:row>
      <xdr:rowOff>94996</xdr:rowOff>
    </xdr:to>
    <xdr:sp macro="" textlink="">
      <xdr:nvSpPr>
        <xdr:cNvPr id="790" name="楕円 789"/>
        <xdr:cNvSpPr/>
      </xdr:nvSpPr>
      <xdr:spPr>
        <a:xfrm>
          <a:off x="14541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169926</xdr:rowOff>
    </xdr:from>
    <xdr:to>
      <xdr:col>81</xdr:col>
      <xdr:colOff>50800</xdr:colOff>
      <xdr:row>105</xdr:row>
      <xdr:rowOff>44196</xdr:rowOff>
    </xdr:to>
    <xdr:cxnSp macro="">
      <xdr:nvCxnSpPr>
        <xdr:cNvPr id="791" name="直線コネクタ 790"/>
        <xdr:cNvCxnSpPr/>
      </xdr:nvCxnSpPr>
      <xdr:spPr>
        <a:xfrm flipV="1">
          <a:off x="14592300" y="1800072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169418</xdr:rowOff>
    </xdr:from>
    <xdr:to>
      <xdr:col>72</xdr:col>
      <xdr:colOff>38100</xdr:colOff>
      <xdr:row>104</xdr:row>
      <xdr:rowOff>99568</xdr:rowOff>
    </xdr:to>
    <xdr:sp macro="" textlink="">
      <xdr:nvSpPr>
        <xdr:cNvPr id="792" name="楕円 791"/>
        <xdr:cNvSpPr/>
      </xdr:nvSpPr>
      <xdr:spPr>
        <a:xfrm>
          <a:off x="13652500" y="1782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48768</xdr:rowOff>
    </xdr:from>
    <xdr:to>
      <xdr:col>76</xdr:col>
      <xdr:colOff>114300</xdr:colOff>
      <xdr:row>105</xdr:row>
      <xdr:rowOff>44196</xdr:rowOff>
    </xdr:to>
    <xdr:cxnSp macro="">
      <xdr:nvCxnSpPr>
        <xdr:cNvPr id="793" name="直線コネクタ 792"/>
        <xdr:cNvCxnSpPr/>
      </xdr:nvCxnSpPr>
      <xdr:spPr>
        <a:xfrm>
          <a:off x="13703300" y="17879568"/>
          <a:ext cx="889000" cy="1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794" name="n_1aveValue【公民館】&#10;有形固定資産減価償却率"/>
        <xdr:cNvSpPr txBox="1"/>
      </xdr:nvSpPr>
      <xdr:spPr>
        <a:xfrm>
          <a:off x="15266044" y="18252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795" name="n_2aveValue【公民館】&#10;有形固定資産減価償却率"/>
        <xdr:cNvSpPr txBox="1"/>
      </xdr:nvSpPr>
      <xdr:spPr>
        <a:xfrm>
          <a:off x="14389744" y="1828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796" name="n_3aveValue【公民館】&#10;有形固定資産減価償却率"/>
        <xdr:cNvSpPr txBox="1"/>
      </xdr:nvSpPr>
      <xdr:spPr>
        <a:xfrm>
          <a:off x="13500744" y="18310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65803</xdr:rowOff>
    </xdr:from>
    <xdr:ext cx="405111" cy="259045"/>
    <xdr:sp macro="" textlink="">
      <xdr:nvSpPr>
        <xdr:cNvPr id="797" name="n_1mainValue【公民館】&#10;有形固定資産減価償却率"/>
        <xdr:cNvSpPr txBox="1"/>
      </xdr:nvSpPr>
      <xdr:spPr>
        <a:xfrm>
          <a:off x="15266044" y="17725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111523</xdr:rowOff>
    </xdr:from>
    <xdr:ext cx="405111" cy="259045"/>
    <xdr:sp macro="" textlink="">
      <xdr:nvSpPr>
        <xdr:cNvPr id="798" name="n_2mainValue【公民館】&#10;有形固定資産減価償却率"/>
        <xdr:cNvSpPr txBox="1"/>
      </xdr:nvSpPr>
      <xdr:spPr>
        <a:xfrm>
          <a:off x="14389744" y="17770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116095</xdr:rowOff>
    </xdr:from>
    <xdr:ext cx="405111" cy="259045"/>
    <xdr:sp macro="" textlink="">
      <xdr:nvSpPr>
        <xdr:cNvPr id="799" name="n_3mainValue【公民館】&#10;有形固定資産減価償却率"/>
        <xdr:cNvSpPr txBox="1"/>
      </xdr:nvSpPr>
      <xdr:spPr>
        <a:xfrm>
          <a:off x="13500744" y="1760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0" name="直線コネクタ 8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1" name="テキスト ボックス 8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2" name="直線コネクタ 8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3" name="テキスト ボックス 8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4" name="直線コネクタ 8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5" name="テキスト ボックス 8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6" name="直線コネクタ 8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7" name="テキスト ボックス 8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21" name="直線コネクタ 820"/>
        <xdr:cNvCxnSpPr/>
      </xdr:nvCxnSpPr>
      <xdr:spPr>
        <a:xfrm flipV="1">
          <a:off x="22160864" y="17308068"/>
          <a:ext cx="0" cy="1243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22"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23" name="直線コネクタ 822"/>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24" name="【公民館】&#10;一人当たり面積最大値テキスト"/>
        <xdr:cNvSpPr txBox="1"/>
      </xdr:nvSpPr>
      <xdr:spPr>
        <a:xfrm>
          <a:off x="22199600" y="17083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25" name="直線コネクタ 824"/>
        <xdr:cNvCxnSpPr/>
      </xdr:nvCxnSpPr>
      <xdr:spPr>
        <a:xfrm>
          <a:off x="22072600" y="1730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26" name="【公民館】&#10;一人当たり面積平均値テキスト"/>
        <xdr:cNvSpPr txBox="1"/>
      </xdr:nvSpPr>
      <xdr:spPr>
        <a:xfrm>
          <a:off x="22199600" y="1805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27" name="フローチャート: 判断 826"/>
        <xdr:cNvSpPr/>
      </xdr:nvSpPr>
      <xdr:spPr>
        <a:xfrm>
          <a:off x="22110700" y="1807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28" name="フローチャート: 判断 827"/>
        <xdr:cNvSpPr/>
      </xdr:nvSpPr>
      <xdr:spPr>
        <a:xfrm>
          <a:off x="21272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29" name="フローチャート: 判断 828"/>
        <xdr:cNvSpPr/>
      </xdr:nvSpPr>
      <xdr:spPr>
        <a:xfrm>
          <a:off x="20383500" y="1803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30" name="フローチャート: 判断 829"/>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112268</xdr:rowOff>
    </xdr:from>
    <xdr:to>
      <xdr:col>116</xdr:col>
      <xdr:colOff>114300</xdr:colOff>
      <xdr:row>101</xdr:row>
      <xdr:rowOff>42418</xdr:rowOff>
    </xdr:to>
    <xdr:sp macro="" textlink="">
      <xdr:nvSpPr>
        <xdr:cNvPr id="836" name="楕円 835"/>
        <xdr:cNvSpPr/>
      </xdr:nvSpPr>
      <xdr:spPr>
        <a:xfrm>
          <a:off x="22110700" y="17257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65295</xdr:rowOff>
    </xdr:from>
    <xdr:ext cx="469744" cy="259045"/>
    <xdr:sp macro="" textlink="">
      <xdr:nvSpPr>
        <xdr:cNvPr id="837" name="【公民館】&#10;一人当たり面積該当値テキスト"/>
        <xdr:cNvSpPr txBox="1"/>
      </xdr:nvSpPr>
      <xdr:spPr>
        <a:xfrm>
          <a:off x="22199600" y="172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4826</xdr:rowOff>
    </xdr:from>
    <xdr:to>
      <xdr:col>112</xdr:col>
      <xdr:colOff>38100</xdr:colOff>
      <xdr:row>101</xdr:row>
      <xdr:rowOff>106426</xdr:rowOff>
    </xdr:to>
    <xdr:sp macro="" textlink="">
      <xdr:nvSpPr>
        <xdr:cNvPr id="838" name="楕円 837"/>
        <xdr:cNvSpPr/>
      </xdr:nvSpPr>
      <xdr:spPr>
        <a:xfrm>
          <a:off x="21272500" y="173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163068</xdr:rowOff>
    </xdr:from>
    <xdr:to>
      <xdr:col>116</xdr:col>
      <xdr:colOff>63500</xdr:colOff>
      <xdr:row>101</xdr:row>
      <xdr:rowOff>55626</xdr:rowOff>
    </xdr:to>
    <xdr:cxnSp macro="">
      <xdr:nvCxnSpPr>
        <xdr:cNvPr id="839" name="直線コネクタ 838"/>
        <xdr:cNvCxnSpPr/>
      </xdr:nvCxnSpPr>
      <xdr:spPr>
        <a:xfrm flipV="1">
          <a:off x="21323300" y="1730806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18542</xdr:rowOff>
    </xdr:from>
    <xdr:to>
      <xdr:col>107</xdr:col>
      <xdr:colOff>101600</xdr:colOff>
      <xdr:row>101</xdr:row>
      <xdr:rowOff>120142</xdr:rowOff>
    </xdr:to>
    <xdr:sp macro="" textlink="">
      <xdr:nvSpPr>
        <xdr:cNvPr id="840" name="楕円 839"/>
        <xdr:cNvSpPr/>
      </xdr:nvSpPr>
      <xdr:spPr>
        <a:xfrm>
          <a:off x="20383500" y="1733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55626</xdr:rowOff>
    </xdr:from>
    <xdr:to>
      <xdr:col>111</xdr:col>
      <xdr:colOff>177800</xdr:colOff>
      <xdr:row>101</xdr:row>
      <xdr:rowOff>69342</xdr:rowOff>
    </xdr:to>
    <xdr:cxnSp macro="">
      <xdr:nvCxnSpPr>
        <xdr:cNvPr id="841" name="直線コネクタ 840"/>
        <xdr:cNvCxnSpPr/>
      </xdr:nvCxnSpPr>
      <xdr:spPr>
        <a:xfrm flipV="1">
          <a:off x="20434300" y="173720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42" name="n_1aveValue【公民館】&#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843" name="n_2aveValue【公民館】&#10;一人当たり面積"/>
        <xdr:cNvSpPr txBox="1"/>
      </xdr:nvSpPr>
      <xdr:spPr>
        <a:xfrm>
          <a:off x="20199427" y="1812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844" name="n_3aveValue【公民館】&#10;一人当たり面積"/>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122953</xdr:rowOff>
    </xdr:from>
    <xdr:ext cx="469744" cy="259045"/>
    <xdr:sp macro="" textlink="">
      <xdr:nvSpPr>
        <xdr:cNvPr id="845" name="n_1mainValue【公民館】&#10;一人当たり面積"/>
        <xdr:cNvSpPr txBox="1"/>
      </xdr:nvSpPr>
      <xdr:spPr>
        <a:xfrm>
          <a:off x="21075727" y="1709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136669</xdr:rowOff>
    </xdr:from>
    <xdr:ext cx="469744" cy="259045"/>
    <xdr:sp macro="" textlink="">
      <xdr:nvSpPr>
        <xdr:cNvPr id="846" name="n_2mainValue【公民館】&#10;一人当たり面積"/>
        <xdr:cNvSpPr txBox="1"/>
      </xdr:nvSpPr>
      <xdr:spPr>
        <a:xfrm>
          <a:off x="20199427" y="1711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634865" y="5784342"/>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673600" y="7278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546600" y="727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673600" y="5559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546600" y="5784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156989</xdr:rowOff>
    </xdr:from>
    <xdr:ext cx="405111" cy="259045"/>
    <xdr:sp macro="" textlink="">
      <xdr:nvSpPr>
        <xdr:cNvPr id="59" name="【図書館】&#10;有形固定資産減価償却率平均値テキスト"/>
        <xdr:cNvSpPr txBox="1"/>
      </xdr:nvSpPr>
      <xdr:spPr>
        <a:xfrm>
          <a:off x="4673600" y="65006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5847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746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857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968500" y="676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75692</xdr:rowOff>
    </xdr:from>
    <xdr:to>
      <xdr:col>24</xdr:col>
      <xdr:colOff>114300</xdr:colOff>
      <xdr:row>36</xdr:row>
      <xdr:rowOff>5842</xdr:rowOff>
    </xdr:to>
    <xdr:sp macro="" textlink="">
      <xdr:nvSpPr>
        <xdr:cNvPr id="69" name="楕円 68"/>
        <xdr:cNvSpPr/>
      </xdr:nvSpPr>
      <xdr:spPr>
        <a:xfrm>
          <a:off x="4584700" y="607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98569</xdr:rowOff>
    </xdr:from>
    <xdr:ext cx="405111" cy="259045"/>
    <xdr:sp macro="" textlink="">
      <xdr:nvSpPr>
        <xdr:cNvPr id="70" name="【図書館】&#10;有形固定資産減価償却率該当値テキスト"/>
        <xdr:cNvSpPr txBox="1"/>
      </xdr:nvSpPr>
      <xdr:spPr>
        <a:xfrm>
          <a:off x="4673600" y="5927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121412</xdr:rowOff>
    </xdr:from>
    <xdr:to>
      <xdr:col>20</xdr:col>
      <xdr:colOff>38100</xdr:colOff>
      <xdr:row>36</xdr:row>
      <xdr:rowOff>51562</xdr:rowOff>
    </xdr:to>
    <xdr:sp macro="" textlink="">
      <xdr:nvSpPr>
        <xdr:cNvPr id="71" name="楕円 70"/>
        <xdr:cNvSpPr/>
      </xdr:nvSpPr>
      <xdr:spPr>
        <a:xfrm>
          <a:off x="3746500" y="6122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126492</xdr:rowOff>
    </xdr:from>
    <xdr:to>
      <xdr:col>24</xdr:col>
      <xdr:colOff>63500</xdr:colOff>
      <xdr:row>36</xdr:row>
      <xdr:rowOff>762</xdr:rowOff>
    </xdr:to>
    <xdr:cxnSp macro="">
      <xdr:nvCxnSpPr>
        <xdr:cNvPr id="72" name="直線コネクタ 71"/>
        <xdr:cNvCxnSpPr/>
      </xdr:nvCxnSpPr>
      <xdr:spPr>
        <a:xfrm flipV="1">
          <a:off x="3797300" y="612724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167132</xdr:rowOff>
    </xdr:from>
    <xdr:to>
      <xdr:col>15</xdr:col>
      <xdr:colOff>101600</xdr:colOff>
      <xdr:row>36</xdr:row>
      <xdr:rowOff>97282</xdr:rowOff>
    </xdr:to>
    <xdr:sp macro="" textlink="">
      <xdr:nvSpPr>
        <xdr:cNvPr id="73" name="楕円 72"/>
        <xdr:cNvSpPr/>
      </xdr:nvSpPr>
      <xdr:spPr>
        <a:xfrm>
          <a:off x="2857500" y="6167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762</xdr:rowOff>
    </xdr:from>
    <xdr:to>
      <xdr:col>19</xdr:col>
      <xdr:colOff>177800</xdr:colOff>
      <xdr:row>36</xdr:row>
      <xdr:rowOff>46482</xdr:rowOff>
    </xdr:to>
    <xdr:cxnSp macro="">
      <xdr:nvCxnSpPr>
        <xdr:cNvPr id="74" name="直線コネクタ 73"/>
        <xdr:cNvCxnSpPr/>
      </xdr:nvCxnSpPr>
      <xdr:spPr>
        <a:xfrm flipV="1">
          <a:off x="2908300" y="617296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41402</xdr:rowOff>
    </xdr:from>
    <xdr:to>
      <xdr:col>10</xdr:col>
      <xdr:colOff>165100</xdr:colOff>
      <xdr:row>36</xdr:row>
      <xdr:rowOff>143002</xdr:rowOff>
    </xdr:to>
    <xdr:sp macro="" textlink="">
      <xdr:nvSpPr>
        <xdr:cNvPr id="75" name="楕円 74"/>
        <xdr:cNvSpPr/>
      </xdr:nvSpPr>
      <xdr:spPr>
        <a:xfrm>
          <a:off x="1968500" y="621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46482</xdr:rowOff>
    </xdr:from>
    <xdr:to>
      <xdr:col>15</xdr:col>
      <xdr:colOff>50800</xdr:colOff>
      <xdr:row>36</xdr:row>
      <xdr:rowOff>92202</xdr:rowOff>
    </xdr:to>
    <xdr:cxnSp macro="">
      <xdr:nvCxnSpPr>
        <xdr:cNvPr id="76" name="直線コネクタ 75"/>
        <xdr:cNvCxnSpPr/>
      </xdr:nvCxnSpPr>
      <xdr:spPr>
        <a:xfrm flipV="1">
          <a:off x="2019300" y="621868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156989</xdr:rowOff>
    </xdr:from>
    <xdr:ext cx="405111" cy="259045"/>
    <xdr:sp macro="" textlink="">
      <xdr:nvSpPr>
        <xdr:cNvPr id="77" name="n_1aveValue【図書館】&#10;有形固定資産減価償却率"/>
        <xdr:cNvSpPr txBox="1"/>
      </xdr:nvSpPr>
      <xdr:spPr>
        <a:xfrm>
          <a:off x="3582044" y="6672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17543</xdr:rowOff>
    </xdr:from>
    <xdr:ext cx="405111" cy="259045"/>
    <xdr:sp macro="" textlink="">
      <xdr:nvSpPr>
        <xdr:cNvPr id="78" name="n_2aveValue【図書館】&#10;有形固定資産減価償却率"/>
        <xdr:cNvSpPr txBox="1"/>
      </xdr:nvSpPr>
      <xdr:spPr>
        <a:xfrm>
          <a:off x="2705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xdr:cNvSpPr txBox="1"/>
      </xdr:nvSpPr>
      <xdr:spPr>
        <a:xfrm>
          <a:off x="1816744" y="6857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68089</xdr:rowOff>
    </xdr:from>
    <xdr:ext cx="405111" cy="259045"/>
    <xdr:sp macro="" textlink="">
      <xdr:nvSpPr>
        <xdr:cNvPr id="80" name="n_1mainValue【図書館】&#10;有形固定資産減価償却率"/>
        <xdr:cNvSpPr txBox="1"/>
      </xdr:nvSpPr>
      <xdr:spPr>
        <a:xfrm>
          <a:off x="35820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113809</xdr:rowOff>
    </xdr:from>
    <xdr:ext cx="405111" cy="259045"/>
    <xdr:sp macro="" textlink="">
      <xdr:nvSpPr>
        <xdr:cNvPr id="81" name="n_2mainValue【図書館】&#10;有形固定資産減価償却率"/>
        <xdr:cNvSpPr txBox="1"/>
      </xdr:nvSpPr>
      <xdr:spPr>
        <a:xfrm>
          <a:off x="2705744" y="5943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159529</xdr:rowOff>
    </xdr:from>
    <xdr:ext cx="405111" cy="259045"/>
    <xdr:sp macro="" textlink="">
      <xdr:nvSpPr>
        <xdr:cNvPr id="82" name="n_3mainValue【図書館】&#10;有形固定資産減価償却率"/>
        <xdr:cNvSpPr txBox="1"/>
      </xdr:nvSpPr>
      <xdr:spPr>
        <a:xfrm>
          <a:off x="1816744" y="5988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10476865" y="5807528"/>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10515600" y="7362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10388600" y="735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10515600" y="5582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10388600" y="5807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170742</xdr:rowOff>
    </xdr:from>
    <xdr:ext cx="469744" cy="259045"/>
    <xdr:sp macro="" textlink="">
      <xdr:nvSpPr>
        <xdr:cNvPr id="114" name="【図書館】&#10;一人当たり面積平均値テキスト"/>
        <xdr:cNvSpPr txBox="1"/>
      </xdr:nvSpPr>
      <xdr:spPr>
        <a:xfrm>
          <a:off x="10515600" y="6685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10426700" y="68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9588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xdr:cNvSpPr/>
      </xdr:nvSpPr>
      <xdr:spPr>
        <a:xfrm>
          <a:off x="8699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xdr:cNvSpPr/>
      </xdr:nvSpPr>
      <xdr:spPr>
        <a:xfrm>
          <a:off x="7810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58057</xdr:rowOff>
    </xdr:from>
    <xdr:to>
      <xdr:col>55</xdr:col>
      <xdr:colOff>50800</xdr:colOff>
      <xdr:row>40</xdr:row>
      <xdr:rowOff>159657</xdr:rowOff>
    </xdr:to>
    <xdr:sp macro="" textlink="">
      <xdr:nvSpPr>
        <xdr:cNvPr id="124" name="楕円 123"/>
        <xdr:cNvSpPr/>
      </xdr:nvSpPr>
      <xdr:spPr>
        <a:xfrm>
          <a:off x="10426700" y="69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36484</xdr:rowOff>
    </xdr:from>
    <xdr:ext cx="469744" cy="259045"/>
    <xdr:sp macro="" textlink="">
      <xdr:nvSpPr>
        <xdr:cNvPr id="125" name="【図書館】&#10;一人当たり面積該当値テキスト"/>
        <xdr:cNvSpPr txBox="1"/>
      </xdr:nvSpPr>
      <xdr:spPr>
        <a:xfrm>
          <a:off x="10515600" y="689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74385</xdr:rowOff>
    </xdr:from>
    <xdr:to>
      <xdr:col>50</xdr:col>
      <xdr:colOff>165100</xdr:colOff>
      <xdr:row>41</xdr:row>
      <xdr:rowOff>4535</xdr:rowOff>
    </xdr:to>
    <xdr:sp macro="" textlink="">
      <xdr:nvSpPr>
        <xdr:cNvPr id="126" name="楕円 125"/>
        <xdr:cNvSpPr/>
      </xdr:nvSpPr>
      <xdr:spPr>
        <a:xfrm>
          <a:off x="9588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108857</xdr:rowOff>
    </xdr:from>
    <xdr:to>
      <xdr:col>55</xdr:col>
      <xdr:colOff>0</xdr:colOff>
      <xdr:row>40</xdr:row>
      <xdr:rowOff>125185</xdr:rowOff>
    </xdr:to>
    <xdr:cxnSp macro="">
      <xdr:nvCxnSpPr>
        <xdr:cNvPr id="127" name="直線コネクタ 126"/>
        <xdr:cNvCxnSpPr/>
      </xdr:nvCxnSpPr>
      <xdr:spPr>
        <a:xfrm flipV="1">
          <a:off x="9639300" y="6966857"/>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74385</xdr:rowOff>
    </xdr:from>
    <xdr:to>
      <xdr:col>46</xdr:col>
      <xdr:colOff>38100</xdr:colOff>
      <xdr:row>41</xdr:row>
      <xdr:rowOff>4535</xdr:rowOff>
    </xdr:to>
    <xdr:sp macro="" textlink="">
      <xdr:nvSpPr>
        <xdr:cNvPr id="128" name="楕円 127"/>
        <xdr:cNvSpPr/>
      </xdr:nvSpPr>
      <xdr:spPr>
        <a:xfrm>
          <a:off x="8699500" y="6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125185</xdr:rowOff>
    </xdr:from>
    <xdr:to>
      <xdr:col>50</xdr:col>
      <xdr:colOff>114300</xdr:colOff>
      <xdr:row>40</xdr:row>
      <xdr:rowOff>125185</xdr:rowOff>
    </xdr:to>
    <xdr:cxnSp macro="">
      <xdr:nvCxnSpPr>
        <xdr:cNvPr id="129" name="直線コネクタ 128"/>
        <xdr:cNvCxnSpPr/>
      </xdr:nvCxnSpPr>
      <xdr:spPr>
        <a:xfrm>
          <a:off x="8750300" y="6983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110870</xdr:rowOff>
    </xdr:from>
    <xdr:ext cx="469744" cy="259045"/>
    <xdr:sp macro="" textlink="">
      <xdr:nvSpPr>
        <xdr:cNvPr id="130" name="n_1aveValue【図書館】&#10;一人当たり面積"/>
        <xdr:cNvSpPr txBox="1"/>
      </xdr:nvSpPr>
      <xdr:spPr>
        <a:xfrm>
          <a:off x="9391727" y="662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78212</xdr:rowOff>
    </xdr:from>
    <xdr:ext cx="469744" cy="259045"/>
    <xdr:sp macro="" textlink="">
      <xdr:nvSpPr>
        <xdr:cNvPr id="131" name="n_2aveValue【図書館】&#10;一人当たり面積"/>
        <xdr:cNvSpPr txBox="1"/>
      </xdr:nvSpPr>
      <xdr:spPr>
        <a:xfrm>
          <a:off x="8515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78212</xdr:rowOff>
    </xdr:from>
    <xdr:ext cx="469744" cy="259045"/>
    <xdr:sp macro="" textlink="">
      <xdr:nvSpPr>
        <xdr:cNvPr id="132" name="n_3aveValue【図書館】&#10;一人当たり面積"/>
        <xdr:cNvSpPr txBox="1"/>
      </xdr:nvSpPr>
      <xdr:spPr>
        <a:xfrm>
          <a:off x="7626427" y="6593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167112</xdr:rowOff>
    </xdr:from>
    <xdr:ext cx="469744" cy="259045"/>
    <xdr:sp macro="" textlink="">
      <xdr:nvSpPr>
        <xdr:cNvPr id="133" name="n_1mainValue【図書館】&#10;一人当たり面積"/>
        <xdr:cNvSpPr txBox="1"/>
      </xdr:nvSpPr>
      <xdr:spPr>
        <a:xfrm>
          <a:off x="93917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167112</xdr:rowOff>
    </xdr:from>
    <xdr:ext cx="469744" cy="259045"/>
    <xdr:sp macro="" textlink="">
      <xdr:nvSpPr>
        <xdr:cNvPr id="134" name="n_2mainValue【図書館】&#10;一人当たり面積"/>
        <xdr:cNvSpPr txBox="1"/>
      </xdr:nvSpPr>
      <xdr:spPr>
        <a:xfrm>
          <a:off x="8515427" y="7025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6" name="テキスト ボックス 145"/>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58" name="直線コネクタ 157"/>
        <xdr:cNvCxnSpPr/>
      </xdr:nvCxnSpPr>
      <xdr:spPr>
        <a:xfrm flipV="1">
          <a:off x="4634865" y="9477375"/>
          <a:ext cx="0"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59" name="【体育館・プール】&#10;有形固定資産減価償却率最小値テキスト"/>
        <xdr:cNvSpPr txBox="1"/>
      </xdr:nvSpPr>
      <xdr:spPr>
        <a:xfrm>
          <a:off x="4673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0" name="直線コネクタ 159"/>
        <xdr:cNvCxnSpPr/>
      </xdr:nvCxnSpPr>
      <xdr:spPr>
        <a:xfrm>
          <a:off x="4546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1" name="【体育館・プール】&#10;有形固定資産減価償却率最大値テキスト"/>
        <xdr:cNvSpPr txBox="1"/>
      </xdr:nvSpPr>
      <xdr:spPr>
        <a:xfrm>
          <a:off x="4673600" y="925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2" name="直線コネクタ 161"/>
        <xdr:cNvCxnSpPr/>
      </xdr:nvCxnSpPr>
      <xdr:spPr>
        <a:xfrm>
          <a:off x="4546600" y="947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3" name="【体育館・プール】&#10;有形固定資産減価償却率平均値テキスト"/>
        <xdr:cNvSpPr txBox="1"/>
      </xdr:nvSpPr>
      <xdr:spPr>
        <a:xfrm>
          <a:off x="4673600" y="98088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4" name="フローチャート: 判断 163"/>
        <xdr:cNvSpPr/>
      </xdr:nvSpPr>
      <xdr:spPr>
        <a:xfrm>
          <a:off x="4584700" y="9830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5" name="フローチャート: 判断 164"/>
        <xdr:cNvSpPr/>
      </xdr:nvSpPr>
      <xdr:spPr>
        <a:xfrm>
          <a:off x="3746500" y="985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6" name="フローチャート: 判断 165"/>
        <xdr:cNvSpPr/>
      </xdr:nvSpPr>
      <xdr:spPr>
        <a:xfrm>
          <a:off x="2857500" y="9851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67" name="フローチャート: 判断 166"/>
        <xdr:cNvSpPr/>
      </xdr:nvSpPr>
      <xdr:spPr>
        <a:xfrm>
          <a:off x="1968500" y="987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124460</xdr:rowOff>
    </xdr:from>
    <xdr:to>
      <xdr:col>24</xdr:col>
      <xdr:colOff>114300</xdr:colOff>
      <xdr:row>57</xdr:row>
      <xdr:rowOff>54610</xdr:rowOff>
    </xdr:to>
    <xdr:sp macro="" textlink="">
      <xdr:nvSpPr>
        <xdr:cNvPr id="173" name="楕円 172"/>
        <xdr:cNvSpPr/>
      </xdr:nvSpPr>
      <xdr:spPr>
        <a:xfrm>
          <a:off x="4584700" y="972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147337</xdr:rowOff>
    </xdr:from>
    <xdr:ext cx="405111" cy="259045"/>
    <xdr:sp macro="" textlink="">
      <xdr:nvSpPr>
        <xdr:cNvPr id="174" name="【体育館・プール】&#10;有形固定資産減価償却率該当値テキスト"/>
        <xdr:cNvSpPr txBox="1"/>
      </xdr:nvSpPr>
      <xdr:spPr>
        <a:xfrm>
          <a:off x="4673600" y="9577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105410</xdr:rowOff>
    </xdr:from>
    <xdr:to>
      <xdr:col>20</xdr:col>
      <xdr:colOff>38100</xdr:colOff>
      <xdr:row>57</xdr:row>
      <xdr:rowOff>35560</xdr:rowOff>
    </xdr:to>
    <xdr:sp macro="" textlink="">
      <xdr:nvSpPr>
        <xdr:cNvPr id="175" name="楕円 174"/>
        <xdr:cNvSpPr/>
      </xdr:nvSpPr>
      <xdr:spPr>
        <a:xfrm>
          <a:off x="3746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156210</xdr:rowOff>
    </xdr:from>
    <xdr:to>
      <xdr:col>24</xdr:col>
      <xdr:colOff>63500</xdr:colOff>
      <xdr:row>57</xdr:row>
      <xdr:rowOff>3810</xdr:rowOff>
    </xdr:to>
    <xdr:cxnSp macro="">
      <xdr:nvCxnSpPr>
        <xdr:cNvPr id="176" name="直線コネクタ 175"/>
        <xdr:cNvCxnSpPr/>
      </xdr:nvCxnSpPr>
      <xdr:spPr>
        <a:xfrm>
          <a:off x="3797300" y="975741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141605</xdr:rowOff>
    </xdr:from>
    <xdr:to>
      <xdr:col>15</xdr:col>
      <xdr:colOff>101600</xdr:colOff>
      <xdr:row>57</xdr:row>
      <xdr:rowOff>71755</xdr:rowOff>
    </xdr:to>
    <xdr:sp macro="" textlink="">
      <xdr:nvSpPr>
        <xdr:cNvPr id="177" name="楕円 176"/>
        <xdr:cNvSpPr/>
      </xdr:nvSpPr>
      <xdr:spPr>
        <a:xfrm>
          <a:off x="2857500" y="9742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156210</xdr:rowOff>
    </xdr:from>
    <xdr:to>
      <xdr:col>19</xdr:col>
      <xdr:colOff>177800</xdr:colOff>
      <xdr:row>57</xdr:row>
      <xdr:rowOff>20955</xdr:rowOff>
    </xdr:to>
    <xdr:cxnSp macro="">
      <xdr:nvCxnSpPr>
        <xdr:cNvPr id="178" name="直線コネクタ 177"/>
        <xdr:cNvCxnSpPr/>
      </xdr:nvCxnSpPr>
      <xdr:spPr>
        <a:xfrm flipV="1">
          <a:off x="2908300" y="97574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111125</xdr:rowOff>
    </xdr:from>
    <xdr:to>
      <xdr:col>10</xdr:col>
      <xdr:colOff>165100</xdr:colOff>
      <xdr:row>57</xdr:row>
      <xdr:rowOff>41275</xdr:rowOff>
    </xdr:to>
    <xdr:sp macro="" textlink="">
      <xdr:nvSpPr>
        <xdr:cNvPr id="179" name="楕円 178"/>
        <xdr:cNvSpPr/>
      </xdr:nvSpPr>
      <xdr:spPr>
        <a:xfrm>
          <a:off x="1968500" y="971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161925</xdr:rowOff>
    </xdr:from>
    <xdr:to>
      <xdr:col>15</xdr:col>
      <xdr:colOff>50800</xdr:colOff>
      <xdr:row>57</xdr:row>
      <xdr:rowOff>20955</xdr:rowOff>
    </xdr:to>
    <xdr:cxnSp macro="">
      <xdr:nvCxnSpPr>
        <xdr:cNvPr id="180" name="直線コネクタ 179"/>
        <xdr:cNvCxnSpPr/>
      </xdr:nvCxnSpPr>
      <xdr:spPr>
        <a:xfrm>
          <a:off x="2019300" y="976312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81" name="n_1aveValue【体育館・プール】&#10;有形固定資産減価償却率"/>
        <xdr:cNvSpPr txBox="1"/>
      </xdr:nvSpPr>
      <xdr:spPr>
        <a:xfrm>
          <a:off x="35820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82" name="n_2aveValue【体育館・プール】&#10;有形固定資産減価償却率"/>
        <xdr:cNvSpPr txBox="1"/>
      </xdr:nvSpPr>
      <xdr:spPr>
        <a:xfrm>
          <a:off x="2705744" y="9944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28592</xdr:rowOff>
    </xdr:from>
    <xdr:ext cx="405111" cy="259045"/>
    <xdr:sp macro="" textlink="">
      <xdr:nvSpPr>
        <xdr:cNvPr id="183" name="n_3aveValue【体育館・プール】&#10;有形固定資産減価償却率"/>
        <xdr:cNvSpPr txBox="1"/>
      </xdr:nvSpPr>
      <xdr:spPr>
        <a:xfrm>
          <a:off x="1816744" y="9972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52087</xdr:rowOff>
    </xdr:from>
    <xdr:ext cx="405111" cy="259045"/>
    <xdr:sp macro="" textlink="">
      <xdr:nvSpPr>
        <xdr:cNvPr id="184" name="n_1mainValue【体育館・プール】&#10;有形固定資産減価償却率"/>
        <xdr:cNvSpPr txBox="1"/>
      </xdr:nvSpPr>
      <xdr:spPr>
        <a:xfrm>
          <a:off x="3582044" y="948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88282</xdr:rowOff>
    </xdr:from>
    <xdr:ext cx="405111" cy="259045"/>
    <xdr:sp macro="" textlink="">
      <xdr:nvSpPr>
        <xdr:cNvPr id="185" name="n_2mainValue【体育館・プール】&#10;有形固定資産減価償却率"/>
        <xdr:cNvSpPr txBox="1"/>
      </xdr:nvSpPr>
      <xdr:spPr>
        <a:xfrm>
          <a:off x="2705744" y="951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57802</xdr:rowOff>
    </xdr:from>
    <xdr:ext cx="405111" cy="259045"/>
    <xdr:sp macro="" textlink="">
      <xdr:nvSpPr>
        <xdr:cNvPr id="186" name="n_3mainValue【体育館・プール】&#10;有形固定資産減価償却率"/>
        <xdr:cNvSpPr txBox="1"/>
      </xdr:nvSpPr>
      <xdr:spPr>
        <a:xfrm>
          <a:off x="1816744" y="948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97" name="直線コネクタ 196"/>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98" name="テキスト ボックス 197"/>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99" name="直線コネクタ 19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0" name="テキスト ボックス 199"/>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1" name="直線コネクタ 200"/>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2" name="テキスト ボックス 201"/>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3" name="直線コネクタ 20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4" name="テキスト ボックス 20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5" name="直線コネクタ 204"/>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6" name="テキスト ボックス 205"/>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07" name="直線コネクタ 206"/>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08" name="テキスト ボックス 207"/>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09" name="直線コネクタ 208"/>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0" name="テキスト ボックス 209"/>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4" name="直線コネクタ 213"/>
        <xdr:cNvCxnSpPr/>
      </xdr:nvCxnSpPr>
      <xdr:spPr>
        <a:xfrm flipV="1">
          <a:off x="10476865" y="9524047"/>
          <a:ext cx="0" cy="1425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5" name="【体育館・プール】&#10;一人当たり面積最小値テキスト"/>
        <xdr:cNvSpPr txBox="1"/>
      </xdr:nvSpPr>
      <xdr:spPr>
        <a:xfrm>
          <a:off x="10515600"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6" name="直線コネクタ 215"/>
        <xdr:cNvCxnSpPr/>
      </xdr:nvCxnSpPr>
      <xdr:spPr>
        <a:xfrm>
          <a:off x="10388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17" name="【体育館・プール】&#10;一人当たり面積最大値テキスト"/>
        <xdr:cNvSpPr txBox="1"/>
      </xdr:nvSpPr>
      <xdr:spPr>
        <a:xfrm>
          <a:off x="10515600" y="9299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18" name="直線コネクタ 217"/>
        <xdr:cNvCxnSpPr/>
      </xdr:nvCxnSpPr>
      <xdr:spPr>
        <a:xfrm>
          <a:off x="10388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19"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0" name="フローチャート: 判断 219"/>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1" name="フローチャート: 判断 220"/>
        <xdr:cNvSpPr/>
      </xdr:nvSpPr>
      <xdr:spPr>
        <a:xfrm>
          <a:off x="9588500" y="1053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2" name="フローチャート: 判断 221"/>
        <xdr:cNvSpPr/>
      </xdr:nvSpPr>
      <xdr:spPr>
        <a:xfrm>
          <a:off x="8699500" y="1056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3" name="フローチャート: 判断 222"/>
        <xdr:cNvSpPr/>
      </xdr:nvSpPr>
      <xdr:spPr>
        <a:xfrm>
          <a:off x="7810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43497</xdr:rowOff>
    </xdr:from>
    <xdr:to>
      <xdr:col>55</xdr:col>
      <xdr:colOff>50800</xdr:colOff>
      <xdr:row>60</xdr:row>
      <xdr:rowOff>145097</xdr:rowOff>
    </xdr:to>
    <xdr:sp macro="" textlink="">
      <xdr:nvSpPr>
        <xdr:cNvPr id="229" name="楕円 228"/>
        <xdr:cNvSpPr/>
      </xdr:nvSpPr>
      <xdr:spPr>
        <a:xfrm>
          <a:off x="10426700" y="10330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66374</xdr:rowOff>
    </xdr:from>
    <xdr:ext cx="469744" cy="259045"/>
    <xdr:sp macro="" textlink="">
      <xdr:nvSpPr>
        <xdr:cNvPr id="230" name="【体育館・プール】&#10;一人当たり面積該当値テキスト"/>
        <xdr:cNvSpPr txBox="1"/>
      </xdr:nvSpPr>
      <xdr:spPr>
        <a:xfrm>
          <a:off x="10515600" y="1018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17780</xdr:rowOff>
    </xdr:from>
    <xdr:to>
      <xdr:col>50</xdr:col>
      <xdr:colOff>165100</xdr:colOff>
      <xdr:row>60</xdr:row>
      <xdr:rowOff>119380</xdr:rowOff>
    </xdr:to>
    <xdr:sp macro="" textlink="">
      <xdr:nvSpPr>
        <xdr:cNvPr id="231" name="楕円 230"/>
        <xdr:cNvSpPr/>
      </xdr:nvSpPr>
      <xdr:spPr>
        <a:xfrm>
          <a:off x="9588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68580</xdr:rowOff>
    </xdr:from>
    <xdr:to>
      <xdr:col>55</xdr:col>
      <xdr:colOff>0</xdr:colOff>
      <xdr:row>60</xdr:row>
      <xdr:rowOff>94297</xdr:rowOff>
    </xdr:to>
    <xdr:cxnSp macro="">
      <xdr:nvCxnSpPr>
        <xdr:cNvPr id="232" name="直線コネクタ 231"/>
        <xdr:cNvCxnSpPr/>
      </xdr:nvCxnSpPr>
      <xdr:spPr>
        <a:xfrm>
          <a:off x="9639300" y="10355580"/>
          <a:ext cx="838200" cy="25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26353</xdr:rowOff>
    </xdr:from>
    <xdr:to>
      <xdr:col>46</xdr:col>
      <xdr:colOff>38100</xdr:colOff>
      <xdr:row>60</xdr:row>
      <xdr:rowOff>127953</xdr:rowOff>
    </xdr:to>
    <xdr:sp macro="" textlink="">
      <xdr:nvSpPr>
        <xdr:cNvPr id="233" name="楕円 232"/>
        <xdr:cNvSpPr/>
      </xdr:nvSpPr>
      <xdr:spPr>
        <a:xfrm>
          <a:off x="8699500" y="103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68580</xdr:rowOff>
    </xdr:from>
    <xdr:to>
      <xdr:col>50</xdr:col>
      <xdr:colOff>114300</xdr:colOff>
      <xdr:row>60</xdr:row>
      <xdr:rowOff>77153</xdr:rowOff>
    </xdr:to>
    <xdr:cxnSp macro="">
      <xdr:nvCxnSpPr>
        <xdr:cNvPr id="234" name="直線コネクタ 233"/>
        <xdr:cNvCxnSpPr/>
      </xdr:nvCxnSpPr>
      <xdr:spPr>
        <a:xfrm flipV="1">
          <a:off x="8750300" y="1035558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164799</xdr:rowOff>
    </xdr:from>
    <xdr:ext cx="469744" cy="259045"/>
    <xdr:sp macro="" textlink="">
      <xdr:nvSpPr>
        <xdr:cNvPr id="235" name="n_1aveValue【体育館・プール】&#10;一人当たり面積"/>
        <xdr:cNvSpPr txBox="1"/>
      </xdr:nvSpPr>
      <xdr:spPr>
        <a:xfrm>
          <a:off x="9391727" y="106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30497</xdr:rowOff>
    </xdr:from>
    <xdr:ext cx="469744" cy="259045"/>
    <xdr:sp macro="" textlink="">
      <xdr:nvSpPr>
        <xdr:cNvPr id="236" name="n_2aveValue【体育館・プール】&#10;一人当たり面積"/>
        <xdr:cNvSpPr txBox="1"/>
      </xdr:nvSpPr>
      <xdr:spPr>
        <a:xfrm>
          <a:off x="8515427" y="106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170197</xdr:rowOff>
    </xdr:from>
    <xdr:ext cx="469744" cy="259045"/>
    <xdr:sp macro="" textlink="">
      <xdr:nvSpPr>
        <xdr:cNvPr id="237" name="n_3aveValue【体育館・プール】&#10;一人当たり面積"/>
        <xdr:cNvSpPr txBox="1"/>
      </xdr:nvSpPr>
      <xdr:spPr>
        <a:xfrm>
          <a:off x="7626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135907</xdr:rowOff>
    </xdr:from>
    <xdr:ext cx="469744" cy="259045"/>
    <xdr:sp macro="" textlink="">
      <xdr:nvSpPr>
        <xdr:cNvPr id="238" name="n_1mainValue【体育館・プール】&#10;一人当たり面積"/>
        <xdr:cNvSpPr txBox="1"/>
      </xdr:nvSpPr>
      <xdr:spPr>
        <a:xfrm>
          <a:off x="93917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144480</xdr:rowOff>
    </xdr:from>
    <xdr:ext cx="469744" cy="259045"/>
    <xdr:sp macro="" textlink="">
      <xdr:nvSpPr>
        <xdr:cNvPr id="239" name="n_2mainValue【体育館・プール】&#10;一人当たり面積"/>
        <xdr:cNvSpPr txBox="1"/>
      </xdr:nvSpPr>
      <xdr:spPr>
        <a:xfrm>
          <a:off x="8515427" y="10088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0" name="テキスト ボックス 24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1" name="直線コネクタ 25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2" name="テキスト ボックス 25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3" name="直線コネクタ 25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4" name="テキスト ボックス 25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5" name="直線コネクタ 25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6" name="テキスト ボックス 25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7" name="直線コネクタ 25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8" name="テキスト ボックス 25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9" name="直線コネクタ 25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0" name="テキスト ボックス 25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2" name="テキスト ボックス 26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64" name="直線コネクタ 263"/>
        <xdr:cNvCxnSpPr/>
      </xdr:nvCxnSpPr>
      <xdr:spPr>
        <a:xfrm flipV="1">
          <a:off x="4634865" y="13369289"/>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65" name="【福祉施設】&#10;有形固定資産減価償却率最小値テキスト"/>
        <xdr:cNvSpPr txBox="1"/>
      </xdr:nvSpPr>
      <xdr:spPr>
        <a:xfrm>
          <a:off x="4673600" y="14744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66" name="直線コネクタ 265"/>
        <xdr:cNvCxnSpPr/>
      </xdr:nvCxnSpPr>
      <xdr:spPr>
        <a:xfrm>
          <a:off x="4546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67" name="【福祉施設】&#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68" name="直線コネクタ 26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25416</xdr:rowOff>
    </xdr:from>
    <xdr:ext cx="405111" cy="259045"/>
    <xdr:sp macro="" textlink="">
      <xdr:nvSpPr>
        <xdr:cNvPr id="269" name="【福祉施設】&#10;有形固定資産減価償却率平均値テキスト"/>
        <xdr:cNvSpPr txBox="1"/>
      </xdr:nvSpPr>
      <xdr:spPr>
        <a:xfrm>
          <a:off x="46736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0" name="フローチャート: 判断 269"/>
        <xdr:cNvSpPr/>
      </xdr:nvSpPr>
      <xdr:spPr>
        <a:xfrm>
          <a:off x="4584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1" name="フローチャート: 判断 270"/>
        <xdr:cNvSpPr/>
      </xdr:nvSpPr>
      <xdr:spPr>
        <a:xfrm>
          <a:off x="3746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2" name="フローチャート: 判断 271"/>
        <xdr:cNvSpPr/>
      </xdr:nvSpPr>
      <xdr:spPr>
        <a:xfrm>
          <a:off x="2857500" y="1426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3" name="フローチャート: 判断 272"/>
        <xdr:cNvSpPr/>
      </xdr:nvSpPr>
      <xdr:spPr>
        <a:xfrm>
          <a:off x="1968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23495</xdr:rowOff>
    </xdr:from>
    <xdr:to>
      <xdr:col>24</xdr:col>
      <xdr:colOff>114300</xdr:colOff>
      <xdr:row>83</xdr:row>
      <xdr:rowOff>125095</xdr:rowOff>
    </xdr:to>
    <xdr:sp macro="" textlink="">
      <xdr:nvSpPr>
        <xdr:cNvPr id="279" name="楕円 278"/>
        <xdr:cNvSpPr/>
      </xdr:nvSpPr>
      <xdr:spPr>
        <a:xfrm>
          <a:off x="4584700" y="1425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1922</xdr:rowOff>
    </xdr:from>
    <xdr:ext cx="405111" cy="259045"/>
    <xdr:sp macro="" textlink="">
      <xdr:nvSpPr>
        <xdr:cNvPr id="280" name="【福祉施設】&#10;有形固定資産減価償却率該当値テキスト"/>
        <xdr:cNvSpPr txBox="1"/>
      </xdr:nvSpPr>
      <xdr:spPr>
        <a:xfrm>
          <a:off x="4673600" y="1423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81" name="楕円 280"/>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74295</xdr:rowOff>
    </xdr:from>
    <xdr:to>
      <xdr:col>24</xdr:col>
      <xdr:colOff>63500</xdr:colOff>
      <xdr:row>83</xdr:row>
      <xdr:rowOff>118111</xdr:rowOff>
    </xdr:to>
    <xdr:cxnSp macro="">
      <xdr:nvCxnSpPr>
        <xdr:cNvPr id="282" name="直線コネクタ 281"/>
        <xdr:cNvCxnSpPr/>
      </xdr:nvCxnSpPr>
      <xdr:spPr>
        <a:xfrm flipV="1">
          <a:off x="3797300" y="143046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109220</xdr:rowOff>
    </xdr:from>
    <xdr:to>
      <xdr:col>15</xdr:col>
      <xdr:colOff>101600</xdr:colOff>
      <xdr:row>84</xdr:row>
      <xdr:rowOff>39370</xdr:rowOff>
    </xdr:to>
    <xdr:sp macro="" textlink="">
      <xdr:nvSpPr>
        <xdr:cNvPr id="283" name="楕円 282"/>
        <xdr:cNvSpPr/>
      </xdr:nvSpPr>
      <xdr:spPr>
        <a:xfrm>
          <a:off x="2857500" y="1433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160020</xdr:rowOff>
    </xdr:to>
    <xdr:cxnSp macro="">
      <xdr:nvCxnSpPr>
        <xdr:cNvPr id="284" name="直線コネクタ 283"/>
        <xdr:cNvCxnSpPr/>
      </xdr:nvCxnSpPr>
      <xdr:spPr>
        <a:xfrm flipV="1">
          <a:off x="2908300" y="1434846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33020</xdr:rowOff>
    </xdr:from>
    <xdr:to>
      <xdr:col>10</xdr:col>
      <xdr:colOff>165100</xdr:colOff>
      <xdr:row>82</xdr:row>
      <xdr:rowOff>134620</xdr:rowOff>
    </xdr:to>
    <xdr:sp macro="" textlink="">
      <xdr:nvSpPr>
        <xdr:cNvPr id="285" name="楕円 284"/>
        <xdr:cNvSpPr/>
      </xdr:nvSpPr>
      <xdr:spPr>
        <a:xfrm>
          <a:off x="1968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83820</xdr:rowOff>
    </xdr:from>
    <xdr:to>
      <xdr:col>15</xdr:col>
      <xdr:colOff>50800</xdr:colOff>
      <xdr:row>83</xdr:row>
      <xdr:rowOff>160020</xdr:rowOff>
    </xdr:to>
    <xdr:cxnSp macro="">
      <xdr:nvCxnSpPr>
        <xdr:cNvPr id="286" name="直線コネクタ 285"/>
        <xdr:cNvCxnSpPr/>
      </xdr:nvCxnSpPr>
      <xdr:spPr>
        <a:xfrm>
          <a:off x="2019300" y="14142720"/>
          <a:ext cx="889000" cy="247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122572</xdr:rowOff>
    </xdr:from>
    <xdr:ext cx="405111" cy="259045"/>
    <xdr:sp macro="" textlink="">
      <xdr:nvSpPr>
        <xdr:cNvPr id="287" name="n_1aveValue【福祉施設】&#10;有形固定資産減価償却率"/>
        <xdr:cNvSpPr txBox="1"/>
      </xdr:nvSpPr>
      <xdr:spPr>
        <a:xfrm>
          <a:off x="35820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149241</xdr:rowOff>
    </xdr:from>
    <xdr:ext cx="405111" cy="259045"/>
    <xdr:sp macro="" textlink="">
      <xdr:nvSpPr>
        <xdr:cNvPr id="288" name="n_2aveValue【福祉施設】&#10;有形固定資産減価償却率"/>
        <xdr:cNvSpPr txBox="1"/>
      </xdr:nvSpPr>
      <xdr:spPr>
        <a:xfrm>
          <a:off x="2705744" y="1403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89" name="n_3aveValue【福祉施設】&#10;有形固定資産減価償却率"/>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90" name="n_1mainValue【福祉施設】&#10;有形固定資産減価償却率"/>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30497</xdr:rowOff>
    </xdr:from>
    <xdr:ext cx="405111" cy="259045"/>
    <xdr:sp macro="" textlink="">
      <xdr:nvSpPr>
        <xdr:cNvPr id="291" name="n_2mainValue【福祉施設】&#10;有形固定資産減価償却率"/>
        <xdr:cNvSpPr txBox="1"/>
      </xdr:nvSpPr>
      <xdr:spPr>
        <a:xfrm>
          <a:off x="2705744" y="1443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151147</xdr:rowOff>
    </xdr:from>
    <xdr:ext cx="405111" cy="259045"/>
    <xdr:sp macro="" textlink="">
      <xdr:nvSpPr>
        <xdr:cNvPr id="292" name="n_3mainValue【福祉施設】&#10;有形固定資産減価償却率"/>
        <xdr:cNvSpPr txBox="1"/>
      </xdr:nvSpPr>
      <xdr:spPr>
        <a:xfrm>
          <a:off x="1816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14" name="直線コネクタ 313"/>
        <xdr:cNvCxnSpPr/>
      </xdr:nvCxnSpPr>
      <xdr:spPr>
        <a:xfrm flipV="1">
          <a:off x="10476865" y="13360908"/>
          <a:ext cx="0" cy="1408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1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16" name="直線コネクタ 31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17" name="【福祉施設】&#10;一人当たり面積最大値テキスト"/>
        <xdr:cNvSpPr txBox="1"/>
      </xdr:nvSpPr>
      <xdr:spPr>
        <a:xfrm>
          <a:off x="10515600" y="1313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18" name="直線コネクタ 317"/>
        <xdr:cNvCxnSpPr/>
      </xdr:nvCxnSpPr>
      <xdr:spPr>
        <a:xfrm>
          <a:off x="10388600" y="1336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19"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0" name="フローチャート: 判断 319"/>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1" name="フローチャート: 判断 320"/>
        <xdr:cNvSpPr/>
      </xdr:nvSpPr>
      <xdr:spPr>
        <a:xfrm>
          <a:off x="9588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2" name="フローチャート: 判断 321"/>
        <xdr:cNvSpPr/>
      </xdr:nvSpPr>
      <xdr:spPr>
        <a:xfrm>
          <a:off x="86995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3" name="フローチャート: 判断 322"/>
        <xdr:cNvSpPr/>
      </xdr:nvSpPr>
      <xdr:spPr>
        <a:xfrm>
          <a:off x="78105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4" name="テキスト ボックス 32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5" name="テキスト ボックス 32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6" name="テキスト ボックス 32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7" name="テキスト ボックス 32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8" name="テキスト ボックス 32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133604</xdr:rowOff>
    </xdr:from>
    <xdr:to>
      <xdr:col>55</xdr:col>
      <xdr:colOff>50800</xdr:colOff>
      <xdr:row>83</xdr:row>
      <xdr:rowOff>63754</xdr:rowOff>
    </xdr:to>
    <xdr:sp macro="" textlink="">
      <xdr:nvSpPr>
        <xdr:cNvPr id="329" name="楕円 328"/>
        <xdr:cNvSpPr/>
      </xdr:nvSpPr>
      <xdr:spPr>
        <a:xfrm>
          <a:off x="10426700" y="14192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156481</xdr:rowOff>
    </xdr:from>
    <xdr:ext cx="469744" cy="259045"/>
    <xdr:sp macro="" textlink="">
      <xdr:nvSpPr>
        <xdr:cNvPr id="330" name="【福祉施設】&#10;一人当たり面積該当値テキスト"/>
        <xdr:cNvSpPr txBox="1"/>
      </xdr:nvSpPr>
      <xdr:spPr>
        <a:xfrm>
          <a:off x="10515600" y="1404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138176</xdr:rowOff>
    </xdr:from>
    <xdr:to>
      <xdr:col>50</xdr:col>
      <xdr:colOff>165100</xdr:colOff>
      <xdr:row>83</xdr:row>
      <xdr:rowOff>68326</xdr:rowOff>
    </xdr:to>
    <xdr:sp macro="" textlink="">
      <xdr:nvSpPr>
        <xdr:cNvPr id="331" name="楕円 330"/>
        <xdr:cNvSpPr/>
      </xdr:nvSpPr>
      <xdr:spPr>
        <a:xfrm>
          <a:off x="9588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12954</xdr:rowOff>
    </xdr:from>
    <xdr:to>
      <xdr:col>55</xdr:col>
      <xdr:colOff>0</xdr:colOff>
      <xdr:row>83</xdr:row>
      <xdr:rowOff>17526</xdr:rowOff>
    </xdr:to>
    <xdr:cxnSp macro="">
      <xdr:nvCxnSpPr>
        <xdr:cNvPr id="332" name="直線コネクタ 331"/>
        <xdr:cNvCxnSpPr/>
      </xdr:nvCxnSpPr>
      <xdr:spPr>
        <a:xfrm flipV="1">
          <a:off x="9639300" y="142433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147320</xdr:rowOff>
    </xdr:from>
    <xdr:to>
      <xdr:col>46</xdr:col>
      <xdr:colOff>38100</xdr:colOff>
      <xdr:row>83</xdr:row>
      <xdr:rowOff>77470</xdr:rowOff>
    </xdr:to>
    <xdr:sp macro="" textlink="">
      <xdr:nvSpPr>
        <xdr:cNvPr id="333" name="楕円 332"/>
        <xdr:cNvSpPr/>
      </xdr:nvSpPr>
      <xdr:spPr>
        <a:xfrm>
          <a:off x="8699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17526</xdr:rowOff>
    </xdr:from>
    <xdr:to>
      <xdr:col>50</xdr:col>
      <xdr:colOff>114300</xdr:colOff>
      <xdr:row>83</xdr:row>
      <xdr:rowOff>26670</xdr:rowOff>
    </xdr:to>
    <xdr:cxnSp macro="">
      <xdr:nvCxnSpPr>
        <xdr:cNvPr id="334" name="直線コネクタ 333"/>
        <xdr:cNvCxnSpPr/>
      </xdr:nvCxnSpPr>
      <xdr:spPr>
        <a:xfrm flipV="1">
          <a:off x="8750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102888</xdr:rowOff>
    </xdr:from>
    <xdr:ext cx="469744" cy="259045"/>
    <xdr:sp macro="" textlink="">
      <xdr:nvSpPr>
        <xdr:cNvPr id="335" name="n_1aveValue【福祉施設】&#10;一人当たり面積"/>
        <xdr:cNvSpPr txBox="1"/>
      </xdr:nvSpPr>
      <xdr:spPr>
        <a:xfrm>
          <a:off x="93917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102888</xdr:rowOff>
    </xdr:from>
    <xdr:ext cx="469744" cy="259045"/>
    <xdr:sp macro="" textlink="">
      <xdr:nvSpPr>
        <xdr:cNvPr id="336" name="n_2aveValue【福祉施設】&#10;一人当たり面積"/>
        <xdr:cNvSpPr txBox="1"/>
      </xdr:nvSpPr>
      <xdr:spPr>
        <a:xfrm>
          <a:off x="8515427" y="1450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37" name="n_3aveValue【福祉施設】&#10;一人当たり面積"/>
        <xdr:cNvSpPr txBox="1"/>
      </xdr:nvSpPr>
      <xdr:spPr>
        <a:xfrm>
          <a:off x="7626427" y="1421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84853</xdr:rowOff>
    </xdr:from>
    <xdr:ext cx="469744" cy="259045"/>
    <xdr:sp macro="" textlink="">
      <xdr:nvSpPr>
        <xdr:cNvPr id="338" name="n_1mainValue【福祉施設】&#10;一人当たり面積"/>
        <xdr:cNvSpPr txBox="1"/>
      </xdr:nvSpPr>
      <xdr:spPr>
        <a:xfrm>
          <a:off x="9391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93997</xdr:rowOff>
    </xdr:from>
    <xdr:ext cx="469744" cy="259045"/>
    <xdr:sp macro="" textlink="">
      <xdr:nvSpPr>
        <xdr:cNvPr id="339" name="n_2mainValue【福祉施設】&#10;一人当たり面積"/>
        <xdr:cNvSpPr txBox="1"/>
      </xdr:nvSpPr>
      <xdr:spPr>
        <a:xfrm>
          <a:off x="8515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48" name="テキスト ボックス 3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49" name="直線コネクタ 3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0" name="テキスト ボックス 3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51" name="直線コネクタ 35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52" name="テキスト ボックス 35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53" name="直線コネクタ 35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54" name="テキスト ボックス 35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55" name="直線コネクタ 35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56" name="テキスト ボックス 35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57" name="直線コネクタ 35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58" name="テキスト ボックス 35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9" name="直線コネクタ 3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0" name="テキスト ボックス 3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62" name="直線コネクタ 361"/>
        <xdr:cNvCxnSpPr/>
      </xdr:nvCxnSpPr>
      <xdr:spPr>
        <a:xfrm flipV="1">
          <a:off x="4634865" y="17335500"/>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63" name="【市民会館】&#10;有形固定資産減価償却率最小値テキスト"/>
        <xdr:cNvSpPr txBox="1"/>
      </xdr:nvSpPr>
      <xdr:spPr>
        <a:xfrm>
          <a:off x="4673600" y="1851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64" name="直線コネクタ 363"/>
        <xdr:cNvCxnSpPr/>
      </xdr:nvCxnSpPr>
      <xdr:spPr>
        <a:xfrm>
          <a:off x="4546600" y="1851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65" name="【市民会館】&#10;有形固定資産減価償却率最大値テキスト"/>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66" name="直線コネクタ 365"/>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88409</xdr:rowOff>
    </xdr:from>
    <xdr:ext cx="405111" cy="259045"/>
    <xdr:sp macro="" textlink="">
      <xdr:nvSpPr>
        <xdr:cNvPr id="367" name="【市民会館】&#10;有形固定資産減価償却率平均値テキスト"/>
        <xdr:cNvSpPr txBox="1"/>
      </xdr:nvSpPr>
      <xdr:spPr>
        <a:xfrm>
          <a:off x="4673600" y="177477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68" name="フローチャート: 判断 367"/>
        <xdr:cNvSpPr/>
      </xdr:nvSpPr>
      <xdr:spPr>
        <a:xfrm>
          <a:off x="4584700" y="17769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69" name="フローチャート: 判断 368"/>
        <xdr:cNvSpPr/>
      </xdr:nvSpPr>
      <xdr:spPr>
        <a:xfrm>
          <a:off x="3746500" y="1790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0" name="フローチャート: 判断 369"/>
        <xdr:cNvSpPr/>
      </xdr:nvSpPr>
      <xdr:spPr>
        <a:xfrm>
          <a:off x="2857500" y="17858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71" name="フローチャート: 判断 370"/>
        <xdr:cNvSpPr/>
      </xdr:nvSpPr>
      <xdr:spPr>
        <a:xfrm>
          <a:off x="1968500" y="17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2" name="テキスト ボックス 37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3" name="テキスト ボックス 37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4" name="テキスト ボックス 37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5" name="テキスト ボックス 37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6" name="テキスト ボックス 37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377" name="楕円 376"/>
        <xdr:cNvSpPr/>
      </xdr:nvSpPr>
      <xdr:spPr>
        <a:xfrm>
          <a:off x="45847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116857</xdr:rowOff>
    </xdr:from>
    <xdr:ext cx="405111" cy="259045"/>
    <xdr:sp macro="" textlink="">
      <xdr:nvSpPr>
        <xdr:cNvPr id="378" name="【市民会館】&#10;有形固定資産減価償却率該当値テキスト"/>
        <xdr:cNvSpPr txBox="1"/>
      </xdr:nvSpPr>
      <xdr:spPr>
        <a:xfrm>
          <a:off x="4673600" y="1760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148844</xdr:rowOff>
    </xdr:from>
    <xdr:to>
      <xdr:col>20</xdr:col>
      <xdr:colOff>38100</xdr:colOff>
      <xdr:row>104</xdr:row>
      <xdr:rowOff>78994</xdr:rowOff>
    </xdr:to>
    <xdr:sp macro="" textlink="">
      <xdr:nvSpPr>
        <xdr:cNvPr id="379" name="楕円 378"/>
        <xdr:cNvSpPr/>
      </xdr:nvSpPr>
      <xdr:spPr>
        <a:xfrm>
          <a:off x="3746500" y="1780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144780</xdr:rowOff>
    </xdr:from>
    <xdr:to>
      <xdr:col>24</xdr:col>
      <xdr:colOff>63500</xdr:colOff>
      <xdr:row>104</xdr:row>
      <xdr:rowOff>28194</xdr:rowOff>
    </xdr:to>
    <xdr:cxnSp macro="">
      <xdr:nvCxnSpPr>
        <xdr:cNvPr id="380" name="直線コネクタ 379"/>
        <xdr:cNvCxnSpPr/>
      </xdr:nvCxnSpPr>
      <xdr:spPr>
        <a:xfrm flipV="1">
          <a:off x="3797300" y="1780413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32258</xdr:rowOff>
    </xdr:from>
    <xdr:to>
      <xdr:col>15</xdr:col>
      <xdr:colOff>101600</xdr:colOff>
      <xdr:row>104</xdr:row>
      <xdr:rowOff>133858</xdr:rowOff>
    </xdr:to>
    <xdr:sp macro="" textlink="">
      <xdr:nvSpPr>
        <xdr:cNvPr id="381" name="楕円 380"/>
        <xdr:cNvSpPr/>
      </xdr:nvSpPr>
      <xdr:spPr>
        <a:xfrm>
          <a:off x="2857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28194</xdr:rowOff>
    </xdr:from>
    <xdr:to>
      <xdr:col>19</xdr:col>
      <xdr:colOff>177800</xdr:colOff>
      <xdr:row>104</xdr:row>
      <xdr:rowOff>83058</xdr:rowOff>
    </xdr:to>
    <xdr:cxnSp macro="">
      <xdr:nvCxnSpPr>
        <xdr:cNvPr id="382" name="直線コネクタ 381"/>
        <xdr:cNvCxnSpPr/>
      </xdr:nvCxnSpPr>
      <xdr:spPr>
        <a:xfrm flipV="1">
          <a:off x="2908300" y="1785899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123698</xdr:rowOff>
    </xdr:from>
    <xdr:to>
      <xdr:col>10</xdr:col>
      <xdr:colOff>165100</xdr:colOff>
      <xdr:row>106</xdr:row>
      <xdr:rowOff>53848</xdr:rowOff>
    </xdr:to>
    <xdr:sp macro="" textlink="">
      <xdr:nvSpPr>
        <xdr:cNvPr id="383" name="楕円 382"/>
        <xdr:cNvSpPr/>
      </xdr:nvSpPr>
      <xdr:spPr>
        <a:xfrm>
          <a:off x="1968500" y="18125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83058</xdr:rowOff>
    </xdr:from>
    <xdr:to>
      <xdr:col>15</xdr:col>
      <xdr:colOff>50800</xdr:colOff>
      <xdr:row>106</xdr:row>
      <xdr:rowOff>3048</xdr:rowOff>
    </xdr:to>
    <xdr:cxnSp macro="">
      <xdr:nvCxnSpPr>
        <xdr:cNvPr id="384" name="直線コネクタ 383"/>
        <xdr:cNvCxnSpPr/>
      </xdr:nvCxnSpPr>
      <xdr:spPr>
        <a:xfrm flipV="1">
          <a:off x="2019300" y="17913858"/>
          <a:ext cx="8890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85" name="n_1aveValue【市民会館】&#10;有形固定資産減価償却率"/>
        <xdr:cNvSpPr txBox="1"/>
      </xdr:nvSpPr>
      <xdr:spPr>
        <a:xfrm>
          <a:off x="3582044" y="1799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86" name="n_2aveValue【市民会館】&#10;有形固定資産減価償却率"/>
        <xdr:cNvSpPr txBox="1"/>
      </xdr:nvSpPr>
      <xdr:spPr>
        <a:xfrm>
          <a:off x="2705744" y="17633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87" name="n_3aveValue【市民会館】&#10;有形固定資産減価償却率"/>
        <xdr:cNvSpPr txBox="1"/>
      </xdr:nvSpPr>
      <xdr:spPr>
        <a:xfrm>
          <a:off x="1816744" y="17555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95521</xdr:rowOff>
    </xdr:from>
    <xdr:ext cx="405111" cy="259045"/>
    <xdr:sp macro="" textlink="">
      <xdr:nvSpPr>
        <xdr:cNvPr id="388" name="n_1mainValue【市民会館】&#10;有形固定資産減価償却率"/>
        <xdr:cNvSpPr txBox="1"/>
      </xdr:nvSpPr>
      <xdr:spPr>
        <a:xfrm>
          <a:off x="3582044" y="1758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124985</xdr:rowOff>
    </xdr:from>
    <xdr:ext cx="405111" cy="259045"/>
    <xdr:sp macro="" textlink="">
      <xdr:nvSpPr>
        <xdr:cNvPr id="389" name="n_2mainValue【市民会館】&#10;有形固定資産減価償却率"/>
        <xdr:cNvSpPr txBox="1"/>
      </xdr:nvSpPr>
      <xdr:spPr>
        <a:xfrm>
          <a:off x="2705744"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106</xdr:row>
      <xdr:rowOff>44975</xdr:rowOff>
    </xdr:from>
    <xdr:ext cx="405111" cy="259045"/>
    <xdr:sp macro="" textlink="">
      <xdr:nvSpPr>
        <xdr:cNvPr id="390" name="n_3mainValue【市民会館】&#10;有形固定資産減価償却率"/>
        <xdr:cNvSpPr txBox="1"/>
      </xdr:nvSpPr>
      <xdr:spPr>
        <a:xfrm>
          <a:off x="1816744" y="1821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1" name="正方形/長方形 3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2" name="正方形/長方形 3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3" name="正方形/長方形 3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4" name="正方形/長方形 3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5" name="正方形/長方形 3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6" name="正方形/長方形 3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7" name="正方形/長方形 3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8" name="正方形/長方形 39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99" name="テキスト ボックス 39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0" name="直線コネクタ 39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1" name="直線コネクタ 400"/>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2" name="テキスト ボックス 401"/>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3" name="直線コネクタ 402"/>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4" name="テキスト ボックス 403"/>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05" name="直線コネクタ 404"/>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06" name="テキスト ボックス 405"/>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07" name="直線コネクタ 406"/>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08" name="テキスト ボックス 407"/>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09" name="直線コネクタ 408"/>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0" name="テキスト ボックス 409"/>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1" name="直線コネクタ 41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2" name="テキスト ボックス 411"/>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3"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14" name="直線コネクタ 413"/>
        <xdr:cNvCxnSpPr/>
      </xdr:nvCxnSpPr>
      <xdr:spPr>
        <a:xfrm flipV="1">
          <a:off x="10476865" y="17217389"/>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15" name="【市民会館】&#10;一人当たり面積最小値テキスト"/>
        <xdr:cNvSpPr txBox="1"/>
      </xdr:nvSpPr>
      <xdr:spPr>
        <a:xfrm>
          <a:off x="10515600" y="1848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16" name="直線コネクタ 415"/>
        <xdr:cNvCxnSpPr/>
      </xdr:nvCxnSpPr>
      <xdr:spPr>
        <a:xfrm>
          <a:off x="10388600" y="184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17" name="【市民会館】&#10;一人当たり面積最大値テキスト"/>
        <xdr:cNvSpPr txBox="1"/>
      </xdr:nvSpPr>
      <xdr:spPr>
        <a:xfrm>
          <a:off x="10515600" y="169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18" name="直線コネクタ 417"/>
        <xdr:cNvCxnSpPr/>
      </xdr:nvCxnSpPr>
      <xdr:spPr>
        <a:xfrm>
          <a:off x="10388600" y="1721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19" name="【市民会館】&#10;一人当たり面積平均値テキスト"/>
        <xdr:cNvSpPr txBox="1"/>
      </xdr:nvSpPr>
      <xdr:spPr>
        <a:xfrm>
          <a:off x="10515600" y="17955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0" name="フローチャート: 判断 419"/>
        <xdr:cNvSpPr/>
      </xdr:nvSpPr>
      <xdr:spPr>
        <a:xfrm>
          <a:off x="104267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21" name="フローチャート: 判断 420"/>
        <xdr:cNvSpPr/>
      </xdr:nvSpPr>
      <xdr:spPr>
        <a:xfrm>
          <a:off x="9588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22" name="フローチャート: 判断 421"/>
        <xdr:cNvSpPr/>
      </xdr:nvSpPr>
      <xdr:spPr>
        <a:xfrm>
          <a:off x="8699500" y="1819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23" name="フローチャート: 判断 422"/>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4" name="テキスト ボックス 42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5" name="テキスト ボックス 42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6" name="テキスト ボックス 42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27" name="テキスト ボックス 42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28" name="テキスト ボックス 42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90170</xdr:rowOff>
    </xdr:from>
    <xdr:to>
      <xdr:col>55</xdr:col>
      <xdr:colOff>50800</xdr:colOff>
      <xdr:row>107</xdr:row>
      <xdr:rowOff>20320</xdr:rowOff>
    </xdr:to>
    <xdr:sp macro="" textlink="">
      <xdr:nvSpPr>
        <xdr:cNvPr id="429" name="楕円 428"/>
        <xdr:cNvSpPr/>
      </xdr:nvSpPr>
      <xdr:spPr>
        <a:xfrm>
          <a:off x="104267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68597</xdr:rowOff>
    </xdr:from>
    <xdr:ext cx="469744" cy="259045"/>
    <xdr:sp macro="" textlink="">
      <xdr:nvSpPr>
        <xdr:cNvPr id="430" name="【市民会館】&#10;一人当たり面積該当値テキスト"/>
        <xdr:cNvSpPr txBox="1"/>
      </xdr:nvSpPr>
      <xdr:spPr>
        <a:xfrm>
          <a:off x="10515600"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93980</xdr:rowOff>
    </xdr:from>
    <xdr:to>
      <xdr:col>50</xdr:col>
      <xdr:colOff>165100</xdr:colOff>
      <xdr:row>107</xdr:row>
      <xdr:rowOff>24130</xdr:rowOff>
    </xdr:to>
    <xdr:sp macro="" textlink="">
      <xdr:nvSpPr>
        <xdr:cNvPr id="431" name="楕円 430"/>
        <xdr:cNvSpPr/>
      </xdr:nvSpPr>
      <xdr:spPr>
        <a:xfrm>
          <a:off x="958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140970</xdr:rowOff>
    </xdr:from>
    <xdr:to>
      <xdr:col>55</xdr:col>
      <xdr:colOff>0</xdr:colOff>
      <xdr:row>106</xdr:row>
      <xdr:rowOff>144780</xdr:rowOff>
    </xdr:to>
    <xdr:cxnSp macro="">
      <xdr:nvCxnSpPr>
        <xdr:cNvPr id="432" name="直線コネクタ 431"/>
        <xdr:cNvCxnSpPr/>
      </xdr:nvCxnSpPr>
      <xdr:spPr>
        <a:xfrm flipV="1">
          <a:off x="9639300" y="183146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33" name="楕円 432"/>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144780</xdr:rowOff>
    </xdr:from>
    <xdr:to>
      <xdr:col>50</xdr:col>
      <xdr:colOff>114300</xdr:colOff>
      <xdr:row>106</xdr:row>
      <xdr:rowOff>148589</xdr:rowOff>
    </xdr:to>
    <xdr:cxnSp macro="">
      <xdr:nvCxnSpPr>
        <xdr:cNvPr id="434" name="直線コネクタ 433"/>
        <xdr:cNvCxnSpPr/>
      </xdr:nvCxnSpPr>
      <xdr:spPr>
        <a:xfrm flipV="1">
          <a:off x="8750300" y="183184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128288</xdr:rowOff>
    </xdr:from>
    <xdr:ext cx="469744" cy="259045"/>
    <xdr:sp macro="" textlink="">
      <xdr:nvSpPr>
        <xdr:cNvPr id="435" name="n_1aveValue【市民会館】&#10;一人当たり面積"/>
        <xdr:cNvSpPr txBox="1"/>
      </xdr:nvSpPr>
      <xdr:spPr>
        <a:xfrm>
          <a:off x="93917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143527</xdr:rowOff>
    </xdr:from>
    <xdr:ext cx="469744" cy="259045"/>
    <xdr:sp macro="" textlink="">
      <xdr:nvSpPr>
        <xdr:cNvPr id="436" name="n_2aveValue【市民会館】&#10;一人当たり面積"/>
        <xdr:cNvSpPr txBox="1"/>
      </xdr:nvSpPr>
      <xdr:spPr>
        <a:xfrm>
          <a:off x="8515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37" name="n_3aveValue【市民会館】&#10;一人当たり面積"/>
        <xdr:cNvSpPr txBox="1"/>
      </xdr:nvSpPr>
      <xdr:spPr>
        <a:xfrm>
          <a:off x="76264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15257</xdr:rowOff>
    </xdr:from>
    <xdr:ext cx="469744" cy="259045"/>
    <xdr:sp macro="" textlink="">
      <xdr:nvSpPr>
        <xdr:cNvPr id="438" name="n_1mainValue【市民会館】&#10;一人当たり面積"/>
        <xdr:cNvSpPr txBox="1"/>
      </xdr:nvSpPr>
      <xdr:spPr>
        <a:xfrm>
          <a:off x="9391727"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39"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0" name="正方形/長方形 4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1" name="正方形/長方形 4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2" name="正方形/長方形 4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3" name="正方形/長方形 4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4" name="正方形/長方形 4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5" name="正方形/長方形 4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46" name="正方形/長方形 4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47" name="正方形/長方形 4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48" name="テキスト ボックス 4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49" name="直線コネクタ 4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50" name="直線コネクタ 4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51" name="テキスト ボックス 450"/>
        <xdr:cNvSpPr txBox="1"/>
      </xdr:nvSpPr>
      <xdr:spPr>
        <a:xfrm>
          <a:off x="12107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52" name="直線コネクタ 4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53" name="テキスト ボックス 4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54" name="直線コネクタ 4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55" name="テキスト ボックス 4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56" name="直線コネクタ 4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57" name="テキスト ボックス 4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58" name="直線コネクタ 4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59" name="テキスト ボックス 458"/>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60" name="直線コネクタ 4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61" name="テキスト ボックス 4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63" name="直線コネクタ 462"/>
        <xdr:cNvCxnSpPr/>
      </xdr:nvCxnSpPr>
      <xdr:spPr>
        <a:xfrm flipV="1">
          <a:off x="16318864" y="560451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64" name="【一般廃棄物処理施設】&#10;有形固定資産減価償却率最小値テキスト"/>
        <xdr:cNvSpPr txBox="1"/>
      </xdr:nvSpPr>
      <xdr:spPr>
        <a:xfrm>
          <a:off x="16357600" y="6966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65" name="直線コネクタ 464"/>
        <xdr:cNvCxnSpPr/>
      </xdr:nvCxnSpPr>
      <xdr:spPr>
        <a:xfrm>
          <a:off x="16230600" y="696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66" name="【一般廃棄物処理施設】&#10;有形固定資産減価償却率最大値テキスト"/>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67" name="直線コネクタ 466"/>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68" name="【一般廃棄物処理施設】&#10;有形固定資産減価償却率平均値テキスト"/>
        <xdr:cNvSpPr txBox="1"/>
      </xdr:nvSpPr>
      <xdr:spPr>
        <a:xfrm>
          <a:off x="16357600" y="6141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69" name="フローチャート: 判断 468"/>
        <xdr:cNvSpPr/>
      </xdr:nvSpPr>
      <xdr:spPr>
        <a:xfrm>
          <a:off x="16268700" y="6163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70" name="フローチャート: 判断 469"/>
        <xdr:cNvSpPr/>
      </xdr:nvSpPr>
      <xdr:spPr>
        <a:xfrm>
          <a:off x="15430500" y="6094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71" name="フローチャート: 判断 470"/>
        <xdr:cNvSpPr/>
      </xdr:nvSpPr>
      <xdr:spPr>
        <a:xfrm>
          <a:off x="14541500" y="6134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72" name="フローチャート: 判断 471"/>
        <xdr:cNvSpPr/>
      </xdr:nvSpPr>
      <xdr:spPr>
        <a:xfrm>
          <a:off x="13652500" y="579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73" name="テキスト ボックス 4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74" name="テキスト ボックス 4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75" name="テキスト ボックス 4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76" name="テキスト ボックス 4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7" name="テキスト ボックス 4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114935</xdr:rowOff>
    </xdr:from>
    <xdr:to>
      <xdr:col>85</xdr:col>
      <xdr:colOff>177800</xdr:colOff>
      <xdr:row>35</xdr:row>
      <xdr:rowOff>45085</xdr:rowOff>
    </xdr:to>
    <xdr:sp macro="" textlink="">
      <xdr:nvSpPr>
        <xdr:cNvPr id="478" name="楕円 477"/>
        <xdr:cNvSpPr/>
      </xdr:nvSpPr>
      <xdr:spPr>
        <a:xfrm>
          <a:off x="16268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137812</xdr:rowOff>
    </xdr:from>
    <xdr:ext cx="405111" cy="259045"/>
    <xdr:sp macro="" textlink="">
      <xdr:nvSpPr>
        <xdr:cNvPr id="479" name="【一般廃棄物処理施設】&#10;有形固定資産減価償却率該当値テキスト"/>
        <xdr:cNvSpPr txBox="1"/>
      </xdr:nvSpPr>
      <xdr:spPr>
        <a:xfrm>
          <a:off x="16357600" y="579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67310</xdr:rowOff>
    </xdr:from>
    <xdr:to>
      <xdr:col>81</xdr:col>
      <xdr:colOff>101600</xdr:colOff>
      <xdr:row>35</xdr:row>
      <xdr:rowOff>168910</xdr:rowOff>
    </xdr:to>
    <xdr:sp macro="" textlink="">
      <xdr:nvSpPr>
        <xdr:cNvPr id="480" name="楕円 479"/>
        <xdr:cNvSpPr/>
      </xdr:nvSpPr>
      <xdr:spPr>
        <a:xfrm>
          <a:off x="1543050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165735</xdr:rowOff>
    </xdr:from>
    <xdr:to>
      <xdr:col>85</xdr:col>
      <xdr:colOff>127000</xdr:colOff>
      <xdr:row>35</xdr:row>
      <xdr:rowOff>118110</xdr:rowOff>
    </xdr:to>
    <xdr:cxnSp macro="">
      <xdr:nvCxnSpPr>
        <xdr:cNvPr id="481" name="直線コネクタ 480"/>
        <xdr:cNvCxnSpPr/>
      </xdr:nvCxnSpPr>
      <xdr:spPr>
        <a:xfrm flipV="1">
          <a:off x="15481300" y="5995035"/>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19685</xdr:rowOff>
    </xdr:from>
    <xdr:to>
      <xdr:col>76</xdr:col>
      <xdr:colOff>165100</xdr:colOff>
      <xdr:row>36</xdr:row>
      <xdr:rowOff>121285</xdr:rowOff>
    </xdr:to>
    <xdr:sp macro="" textlink="">
      <xdr:nvSpPr>
        <xdr:cNvPr id="482" name="楕円 481"/>
        <xdr:cNvSpPr/>
      </xdr:nvSpPr>
      <xdr:spPr>
        <a:xfrm>
          <a:off x="14541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118110</xdr:rowOff>
    </xdr:from>
    <xdr:to>
      <xdr:col>81</xdr:col>
      <xdr:colOff>50800</xdr:colOff>
      <xdr:row>36</xdr:row>
      <xdr:rowOff>70485</xdr:rowOff>
    </xdr:to>
    <xdr:cxnSp macro="">
      <xdr:nvCxnSpPr>
        <xdr:cNvPr id="483" name="直線コネクタ 482"/>
        <xdr:cNvCxnSpPr/>
      </xdr:nvCxnSpPr>
      <xdr:spPr>
        <a:xfrm flipV="1">
          <a:off x="14592300" y="611886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109220</xdr:rowOff>
    </xdr:from>
    <xdr:to>
      <xdr:col>72</xdr:col>
      <xdr:colOff>38100</xdr:colOff>
      <xdr:row>37</xdr:row>
      <xdr:rowOff>39370</xdr:rowOff>
    </xdr:to>
    <xdr:sp macro="" textlink="">
      <xdr:nvSpPr>
        <xdr:cNvPr id="484" name="楕円 483"/>
        <xdr:cNvSpPr/>
      </xdr:nvSpPr>
      <xdr:spPr>
        <a:xfrm>
          <a:off x="13652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70485</xdr:rowOff>
    </xdr:from>
    <xdr:to>
      <xdr:col>76</xdr:col>
      <xdr:colOff>114300</xdr:colOff>
      <xdr:row>36</xdr:row>
      <xdr:rowOff>160020</xdr:rowOff>
    </xdr:to>
    <xdr:cxnSp macro="">
      <xdr:nvCxnSpPr>
        <xdr:cNvPr id="485" name="直線コネクタ 484"/>
        <xdr:cNvCxnSpPr/>
      </xdr:nvCxnSpPr>
      <xdr:spPr>
        <a:xfrm flipV="1">
          <a:off x="13703300" y="6242685"/>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86" name="n_1aveValue【一般廃棄物処理施設】&#10;有形固定資産減価償却率"/>
        <xdr:cNvSpPr txBox="1"/>
      </xdr:nvSpPr>
      <xdr:spPr>
        <a:xfrm>
          <a:off x="15266044" y="6187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80662</xdr:rowOff>
    </xdr:from>
    <xdr:ext cx="405111" cy="259045"/>
    <xdr:sp macro="" textlink="">
      <xdr:nvSpPr>
        <xdr:cNvPr id="487" name="n_2aveValue【一般廃棄物処理施設】&#10;有形固定資産減価償却率"/>
        <xdr:cNvSpPr txBox="1"/>
      </xdr:nvSpPr>
      <xdr:spPr>
        <a:xfrm>
          <a:off x="14389744" y="5909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488" name="n_3aveValue【一般廃棄物処理施設】&#10;有形固定資産減価償却率"/>
        <xdr:cNvSpPr txBox="1"/>
      </xdr:nvSpPr>
      <xdr:spPr>
        <a:xfrm>
          <a:off x="135007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13987</xdr:rowOff>
    </xdr:from>
    <xdr:ext cx="405111" cy="259045"/>
    <xdr:sp macro="" textlink="">
      <xdr:nvSpPr>
        <xdr:cNvPr id="489" name="n_1mainValue【一般廃棄物処理施設】&#10;有形固定資産減価償却率"/>
        <xdr:cNvSpPr txBox="1"/>
      </xdr:nvSpPr>
      <xdr:spPr>
        <a:xfrm>
          <a:off x="15266044" y="584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112412</xdr:rowOff>
    </xdr:from>
    <xdr:ext cx="405111" cy="259045"/>
    <xdr:sp macro="" textlink="">
      <xdr:nvSpPr>
        <xdr:cNvPr id="490" name="n_2mainValue【一般廃棄物処理施設】&#10;有形固定資産減価償却率"/>
        <xdr:cNvSpPr txBox="1"/>
      </xdr:nvSpPr>
      <xdr:spPr>
        <a:xfrm>
          <a:off x="14389744" y="628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30497</xdr:rowOff>
    </xdr:from>
    <xdr:ext cx="405111" cy="259045"/>
    <xdr:sp macro="" textlink="">
      <xdr:nvSpPr>
        <xdr:cNvPr id="491" name="n_3mainValue【一般廃棄物処理施設】&#10;有形固定資産減価償却率"/>
        <xdr:cNvSpPr txBox="1"/>
      </xdr:nvSpPr>
      <xdr:spPr>
        <a:xfrm>
          <a:off x="1350074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92" name="正方形/長方形 49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93" name="正方形/長方形 49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94" name="正方形/長方形 49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95" name="正方形/長方形 49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96" name="正方形/長方形 49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97" name="正方形/長方形 49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98" name="正方形/長方形 49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99" name="正方形/長方形 49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00" name="テキスト ボックス 49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01" name="直線コネクタ 50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02" name="直線コネクタ 50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03" name="テキスト ボックス 50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04" name="直線コネクタ 50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05" name="テキスト ボックス 504"/>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06" name="直線コネクタ 50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07" name="テキスト ボックス 506"/>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08" name="直線コネクタ 50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09" name="テキスト ボックス 508"/>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10" name="直線コネクタ 50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11" name="テキスト ボックス 510"/>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12" name="直線コネクタ 51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13" name="テキスト ボックス 512"/>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14" name="直線コネクタ 51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15" name="テキスト ボックス 51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1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17" name="直線コネクタ 516"/>
        <xdr:cNvCxnSpPr/>
      </xdr:nvCxnSpPr>
      <xdr:spPr>
        <a:xfrm flipV="1">
          <a:off x="22160864" y="5733593"/>
          <a:ext cx="0" cy="142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18" name="【一般廃棄物処理施設】&#10;一人当たり有形固定資産（償却資産）額最小値テキスト"/>
        <xdr:cNvSpPr txBox="1"/>
      </xdr:nvSpPr>
      <xdr:spPr>
        <a:xfrm>
          <a:off x="22199600" y="7160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19" name="直線コネクタ 518"/>
        <xdr:cNvCxnSpPr/>
      </xdr:nvCxnSpPr>
      <xdr:spPr>
        <a:xfrm>
          <a:off x="22072600" y="715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20" name="【一般廃棄物処理施設】&#10;一人当たり有形固定資産（償却資産）額最大値テキスト"/>
        <xdr:cNvSpPr txBox="1"/>
      </xdr:nvSpPr>
      <xdr:spPr>
        <a:xfrm>
          <a:off x="22199600" y="55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21" name="直線コネクタ 520"/>
        <xdr:cNvCxnSpPr/>
      </xdr:nvCxnSpPr>
      <xdr:spPr>
        <a:xfrm>
          <a:off x="22072600" y="57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162163</xdr:rowOff>
    </xdr:from>
    <xdr:ext cx="534377" cy="259045"/>
    <xdr:sp macro="" textlink="">
      <xdr:nvSpPr>
        <xdr:cNvPr id="522" name="【一般廃棄物処理施設】&#10;一人当たり有形固定資産（償却資産）額平均値テキスト"/>
        <xdr:cNvSpPr txBox="1"/>
      </xdr:nvSpPr>
      <xdr:spPr>
        <a:xfrm>
          <a:off x="22199600" y="6334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23" name="フローチャート: 判断 522"/>
        <xdr:cNvSpPr/>
      </xdr:nvSpPr>
      <xdr:spPr>
        <a:xfrm>
          <a:off x="22110700" y="6482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24" name="フローチャート: 判断 523"/>
        <xdr:cNvSpPr/>
      </xdr:nvSpPr>
      <xdr:spPr>
        <a:xfrm>
          <a:off x="21272500" y="652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25" name="フローチャート: 判断 524"/>
        <xdr:cNvSpPr/>
      </xdr:nvSpPr>
      <xdr:spPr>
        <a:xfrm>
          <a:off x="20383500" y="65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26" name="フローチャート: 判断 525"/>
        <xdr:cNvSpPr/>
      </xdr:nvSpPr>
      <xdr:spPr>
        <a:xfrm>
          <a:off x="19494500" y="63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27" name="テキスト ボックス 52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28" name="テキスト ボックス 52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29" name="テキスト ボックス 52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0" name="テキスト ボックス 52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1" name="テキスト ボックス 53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61616</xdr:rowOff>
    </xdr:from>
    <xdr:to>
      <xdr:col>116</xdr:col>
      <xdr:colOff>114300</xdr:colOff>
      <xdr:row>41</xdr:row>
      <xdr:rowOff>163216</xdr:rowOff>
    </xdr:to>
    <xdr:sp macro="" textlink="">
      <xdr:nvSpPr>
        <xdr:cNvPr id="532" name="楕円 531"/>
        <xdr:cNvSpPr/>
      </xdr:nvSpPr>
      <xdr:spPr>
        <a:xfrm>
          <a:off x="22110700" y="709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147993</xdr:rowOff>
    </xdr:from>
    <xdr:ext cx="534377" cy="259045"/>
    <xdr:sp macro="" textlink="">
      <xdr:nvSpPr>
        <xdr:cNvPr id="533" name="【一般廃棄物処理施設】&#10;一人当たり有形固定資産（償却資産）額該当値テキスト"/>
        <xdr:cNvSpPr txBox="1"/>
      </xdr:nvSpPr>
      <xdr:spPr>
        <a:xfrm>
          <a:off x="22199600" y="7005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63152</xdr:rowOff>
    </xdr:from>
    <xdr:to>
      <xdr:col>112</xdr:col>
      <xdr:colOff>38100</xdr:colOff>
      <xdr:row>41</xdr:row>
      <xdr:rowOff>164752</xdr:rowOff>
    </xdr:to>
    <xdr:sp macro="" textlink="">
      <xdr:nvSpPr>
        <xdr:cNvPr id="534" name="楕円 533"/>
        <xdr:cNvSpPr/>
      </xdr:nvSpPr>
      <xdr:spPr>
        <a:xfrm>
          <a:off x="21272500" y="7092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112416</xdr:rowOff>
    </xdr:from>
    <xdr:to>
      <xdr:col>116</xdr:col>
      <xdr:colOff>63500</xdr:colOff>
      <xdr:row>41</xdr:row>
      <xdr:rowOff>113952</xdr:rowOff>
    </xdr:to>
    <xdr:cxnSp macro="">
      <xdr:nvCxnSpPr>
        <xdr:cNvPr id="535" name="直線コネクタ 534"/>
        <xdr:cNvCxnSpPr/>
      </xdr:nvCxnSpPr>
      <xdr:spPr>
        <a:xfrm flipV="1">
          <a:off x="21323300" y="7141866"/>
          <a:ext cx="838200" cy="1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64621</xdr:rowOff>
    </xdr:from>
    <xdr:to>
      <xdr:col>107</xdr:col>
      <xdr:colOff>101600</xdr:colOff>
      <xdr:row>41</xdr:row>
      <xdr:rowOff>166221</xdr:rowOff>
    </xdr:to>
    <xdr:sp macro="" textlink="">
      <xdr:nvSpPr>
        <xdr:cNvPr id="536" name="楕円 535"/>
        <xdr:cNvSpPr/>
      </xdr:nvSpPr>
      <xdr:spPr>
        <a:xfrm>
          <a:off x="20383500" y="709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113952</xdr:rowOff>
    </xdr:from>
    <xdr:to>
      <xdr:col>111</xdr:col>
      <xdr:colOff>177800</xdr:colOff>
      <xdr:row>41</xdr:row>
      <xdr:rowOff>115421</xdr:rowOff>
    </xdr:to>
    <xdr:cxnSp macro="">
      <xdr:nvCxnSpPr>
        <xdr:cNvPr id="537" name="直線コネクタ 536"/>
        <xdr:cNvCxnSpPr/>
      </xdr:nvCxnSpPr>
      <xdr:spPr>
        <a:xfrm flipV="1">
          <a:off x="20434300" y="7143402"/>
          <a:ext cx="889000" cy="1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66123</xdr:rowOff>
    </xdr:from>
    <xdr:to>
      <xdr:col>102</xdr:col>
      <xdr:colOff>165100</xdr:colOff>
      <xdr:row>41</xdr:row>
      <xdr:rowOff>167723</xdr:rowOff>
    </xdr:to>
    <xdr:sp macro="" textlink="">
      <xdr:nvSpPr>
        <xdr:cNvPr id="538" name="楕円 537"/>
        <xdr:cNvSpPr/>
      </xdr:nvSpPr>
      <xdr:spPr>
        <a:xfrm>
          <a:off x="19494500" y="7095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115421</xdr:rowOff>
    </xdr:from>
    <xdr:to>
      <xdr:col>107</xdr:col>
      <xdr:colOff>50800</xdr:colOff>
      <xdr:row>41</xdr:row>
      <xdr:rowOff>116923</xdr:rowOff>
    </xdr:to>
    <xdr:cxnSp macro="">
      <xdr:nvCxnSpPr>
        <xdr:cNvPr id="539" name="直線コネクタ 538"/>
        <xdr:cNvCxnSpPr/>
      </xdr:nvCxnSpPr>
      <xdr:spPr>
        <a:xfrm flipV="1">
          <a:off x="19545300" y="7144871"/>
          <a:ext cx="889000" cy="1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131977</xdr:rowOff>
    </xdr:from>
    <xdr:ext cx="534377" cy="259045"/>
    <xdr:sp macro="" textlink="">
      <xdr:nvSpPr>
        <xdr:cNvPr id="540" name="n_1aveValue【一般廃棄物処理施設】&#10;一人当たり有形固定資産（償却資産）額"/>
        <xdr:cNvSpPr txBox="1"/>
      </xdr:nvSpPr>
      <xdr:spPr>
        <a:xfrm>
          <a:off x="21043411" y="630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15707</xdr:rowOff>
    </xdr:from>
    <xdr:ext cx="534377" cy="259045"/>
    <xdr:sp macro="" textlink="">
      <xdr:nvSpPr>
        <xdr:cNvPr id="541" name="n_2aveValue【一般廃棄物処理施設】&#10;一人当たり有形固定資産（償却資産）額"/>
        <xdr:cNvSpPr txBox="1"/>
      </xdr:nvSpPr>
      <xdr:spPr>
        <a:xfrm>
          <a:off x="20167111" y="6359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42" name="n_3aveValue【一般廃棄物処理施設】&#10;一人当たり有形固定資産（償却資産）額"/>
        <xdr:cNvSpPr txBox="1"/>
      </xdr:nvSpPr>
      <xdr:spPr>
        <a:xfrm>
          <a:off x="19278111" y="608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155879</xdr:rowOff>
    </xdr:from>
    <xdr:ext cx="534377" cy="259045"/>
    <xdr:sp macro="" textlink="">
      <xdr:nvSpPr>
        <xdr:cNvPr id="543" name="n_1mainValue【一般廃棄物処理施設】&#10;一人当たり有形固定資産（償却資産）額"/>
        <xdr:cNvSpPr txBox="1"/>
      </xdr:nvSpPr>
      <xdr:spPr>
        <a:xfrm>
          <a:off x="21043411" y="718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157348</xdr:rowOff>
    </xdr:from>
    <xdr:ext cx="534377" cy="259045"/>
    <xdr:sp macro="" textlink="">
      <xdr:nvSpPr>
        <xdr:cNvPr id="544" name="n_2mainValue【一般廃棄物処理施設】&#10;一人当たり有形固定資産（償却資産）額"/>
        <xdr:cNvSpPr txBox="1"/>
      </xdr:nvSpPr>
      <xdr:spPr>
        <a:xfrm>
          <a:off x="20167111" y="7186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158850</xdr:rowOff>
    </xdr:from>
    <xdr:ext cx="534377" cy="259045"/>
    <xdr:sp macro="" textlink="">
      <xdr:nvSpPr>
        <xdr:cNvPr id="545" name="n_3mainValue【一般廃棄物処理施設】&#10;一人当たり有形固定資産（償却資産）額"/>
        <xdr:cNvSpPr txBox="1"/>
      </xdr:nvSpPr>
      <xdr:spPr>
        <a:xfrm>
          <a:off x="19278111" y="7188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46" name="正方形/長方形 54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47" name="正方形/長方形 54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48" name="正方形/長方形 54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49" name="正方形/長方形 54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0" name="正方形/長方形 54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1" name="正方形/長方形 55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2" name="正方形/長方形 55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3" name="正方形/長方形 55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54" name="テキスト ボックス 55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55" name="直線コネクタ 55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56" name="テキスト ボックス 55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57" name="直線コネクタ 55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58" name="テキスト ボックス 55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59" name="直線コネクタ 55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0" name="テキスト ボックス 55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1" name="直線コネクタ 56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2" name="テキスト ボックス 56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63" name="直線コネクタ 56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64" name="テキスト ボックス 56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65" name="直線コネクタ 5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66" name="テキスト ボックス 56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68" name="直線コネクタ 567"/>
        <xdr:cNvCxnSpPr/>
      </xdr:nvCxnSpPr>
      <xdr:spPr>
        <a:xfrm flipV="1">
          <a:off x="16318864" y="960120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69" name="【保健センター・保健所】&#10;有形固定資産減価償却率最小値テキスト"/>
        <xdr:cNvSpPr txBox="1"/>
      </xdr:nvSpPr>
      <xdr:spPr>
        <a:xfrm>
          <a:off x="16357600" y="10853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70" name="直線コネクタ 569"/>
        <xdr:cNvCxnSpPr/>
      </xdr:nvCxnSpPr>
      <xdr:spPr>
        <a:xfrm>
          <a:off x="16230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71" name="【保健センター・保健所】&#10;有形固定資産減価償却率最大値テキスト"/>
        <xdr:cNvSpPr txBox="1"/>
      </xdr:nvSpPr>
      <xdr:spPr>
        <a:xfrm>
          <a:off x="16357600" y="937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72" name="直線コネクタ 571"/>
        <xdr:cNvCxnSpPr/>
      </xdr:nvCxnSpPr>
      <xdr:spPr>
        <a:xfrm>
          <a:off x="16230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73" name="【保健センター・保健所】&#10;有形固定資産減価償却率平均値テキスト"/>
        <xdr:cNvSpPr txBox="1"/>
      </xdr:nvSpPr>
      <xdr:spPr>
        <a:xfrm>
          <a:off x="16357600" y="102740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74" name="フローチャート: 判断 573"/>
        <xdr:cNvSpPr/>
      </xdr:nvSpPr>
      <xdr:spPr>
        <a:xfrm>
          <a:off x="162687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75" name="フローチャート: 判断 574"/>
        <xdr:cNvSpPr/>
      </xdr:nvSpPr>
      <xdr:spPr>
        <a:xfrm>
          <a:off x="15430500" y="103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76" name="フローチャート: 判断 575"/>
        <xdr:cNvSpPr/>
      </xdr:nvSpPr>
      <xdr:spPr>
        <a:xfrm>
          <a:off x="14541500" y="1039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77" name="フローチャート: 判断 576"/>
        <xdr:cNvSpPr/>
      </xdr:nvSpPr>
      <xdr:spPr>
        <a:xfrm>
          <a:off x="13652500" y="1040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78" name="テキスト ボックス 57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79" name="テキスト ボックス 57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0" name="テキスト ボックス 57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1" name="テキスト ボックス 58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2" name="テキスト ボックス 58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xdr:rowOff>
    </xdr:from>
    <xdr:to>
      <xdr:col>85</xdr:col>
      <xdr:colOff>177800</xdr:colOff>
      <xdr:row>58</xdr:row>
      <xdr:rowOff>117094</xdr:rowOff>
    </xdr:to>
    <xdr:sp macro="" textlink="">
      <xdr:nvSpPr>
        <xdr:cNvPr id="583" name="楕円 582"/>
        <xdr:cNvSpPr/>
      </xdr:nvSpPr>
      <xdr:spPr>
        <a:xfrm>
          <a:off x="16268700" y="995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38371</xdr:rowOff>
    </xdr:from>
    <xdr:ext cx="405111" cy="259045"/>
    <xdr:sp macro="" textlink="">
      <xdr:nvSpPr>
        <xdr:cNvPr id="584" name="【保健センター・保健所】&#10;有形固定資産減価償却率該当値テキスト"/>
        <xdr:cNvSpPr txBox="1"/>
      </xdr:nvSpPr>
      <xdr:spPr>
        <a:xfrm>
          <a:off x="16357600" y="981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68072</xdr:rowOff>
    </xdr:from>
    <xdr:to>
      <xdr:col>81</xdr:col>
      <xdr:colOff>101600</xdr:colOff>
      <xdr:row>58</xdr:row>
      <xdr:rowOff>169672</xdr:rowOff>
    </xdr:to>
    <xdr:sp macro="" textlink="">
      <xdr:nvSpPr>
        <xdr:cNvPr id="585" name="楕円 584"/>
        <xdr:cNvSpPr/>
      </xdr:nvSpPr>
      <xdr:spPr>
        <a:xfrm>
          <a:off x="15430500" y="1001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66294</xdr:rowOff>
    </xdr:from>
    <xdr:to>
      <xdr:col>85</xdr:col>
      <xdr:colOff>127000</xdr:colOff>
      <xdr:row>58</xdr:row>
      <xdr:rowOff>118872</xdr:rowOff>
    </xdr:to>
    <xdr:cxnSp macro="">
      <xdr:nvCxnSpPr>
        <xdr:cNvPr id="586" name="直線コネクタ 585"/>
        <xdr:cNvCxnSpPr/>
      </xdr:nvCxnSpPr>
      <xdr:spPr>
        <a:xfrm flipV="1">
          <a:off x="15481300" y="10010394"/>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120650</xdr:rowOff>
    </xdr:from>
    <xdr:to>
      <xdr:col>76</xdr:col>
      <xdr:colOff>165100</xdr:colOff>
      <xdr:row>59</xdr:row>
      <xdr:rowOff>50800</xdr:rowOff>
    </xdr:to>
    <xdr:sp macro="" textlink="">
      <xdr:nvSpPr>
        <xdr:cNvPr id="587" name="楕円 586"/>
        <xdr:cNvSpPr/>
      </xdr:nvSpPr>
      <xdr:spPr>
        <a:xfrm>
          <a:off x="14541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118872</xdr:rowOff>
    </xdr:from>
    <xdr:to>
      <xdr:col>81</xdr:col>
      <xdr:colOff>50800</xdr:colOff>
      <xdr:row>59</xdr:row>
      <xdr:rowOff>0</xdr:rowOff>
    </xdr:to>
    <xdr:cxnSp macro="">
      <xdr:nvCxnSpPr>
        <xdr:cNvPr id="588" name="直線コネクタ 587"/>
        <xdr:cNvCxnSpPr/>
      </xdr:nvCxnSpPr>
      <xdr:spPr>
        <a:xfrm flipV="1">
          <a:off x="14592300" y="1006297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29210</xdr:rowOff>
    </xdr:from>
    <xdr:to>
      <xdr:col>72</xdr:col>
      <xdr:colOff>38100</xdr:colOff>
      <xdr:row>58</xdr:row>
      <xdr:rowOff>130810</xdr:rowOff>
    </xdr:to>
    <xdr:sp macro="" textlink="">
      <xdr:nvSpPr>
        <xdr:cNvPr id="589" name="楕円 588"/>
        <xdr:cNvSpPr/>
      </xdr:nvSpPr>
      <xdr:spPr>
        <a:xfrm>
          <a:off x="13652500" y="997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80010</xdr:rowOff>
    </xdr:from>
    <xdr:to>
      <xdr:col>76</xdr:col>
      <xdr:colOff>114300</xdr:colOff>
      <xdr:row>59</xdr:row>
      <xdr:rowOff>0</xdr:rowOff>
    </xdr:to>
    <xdr:cxnSp macro="">
      <xdr:nvCxnSpPr>
        <xdr:cNvPr id="590" name="直線コネクタ 589"/>
        <xdr:cNvCxnSpPr/>
      </xdr:nvCxnSpPr>
      <xdr:spPr>
        <a:xfrm>
          <a:off x="13703300" y="100241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591" name="n_1aveValue【保健センター・保健所】&#10;有形固定資産減価償却率"/>
        <xdr:cNvSpPr txBox="1"/>
      </xdr:nvSpPr>
      <xdr:spPr>
        <a:xfrm>
          <a:off x="15266044" y="10450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32783</xdr:rowOff>
    </xdr:from>
    <xdr:ext cx="405111" cy="259045"/>
    <xdr:sp macro="" textlink="">
      <xdr:nvSpPr>
        <xdr:cNvPr id="592" name="n_2aveValue【保健センター・保健所】&#10;有形固定資産減価償却率"/>
        <xdr:cNvSpPr txBox="1"/>
      </xdr:nvSpPr>
      <xdr:spPr>
        <a:xfrm>
          <a:off x="14389744" y="1049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593" name="n_3aveValue【保健センター・保健所】&#10;有形固定資産減価償却率"/>
        <xdr:cNvSpPr txBox="1"/>
      </xdr:nvSpPr>
      <xdr:spPr>
        <a:xfrm>
          <a:off x="13500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14749</xdr:rowOff>
    </xdr:from>
    <xdr:ext cx="405111" cy="259045"/>
    <xdr:sp macro="" textlink="">
      <xdr:nvSpPr>
        <xdr:cNvPr id="594" name="n_1mainValue【保健センター・保健所】&#10;有形固定資産減価償却率"/>
        <xdr:cNvSpPr txBox="1"/>
      </xdr:nvSpPr>
      <xdr:spPr>
        <a:xfrm>
          <a:off x="15266044" y="9787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67327</xdr:rowOff>
    </xdr:from>
    <xdr:ext cx="405111" cy="259045"/>
    <xdr:sp macro="" textlink="">
      <xdr:nvSpPr>
        <xdr:cNvPr id="595" name="n_2mainValue【保健センター・保健所】&#10;有形固定資産減価償却率"/>
        <xdr:cNvSpPr txBox="1"/>
      </xdr:nvSpPr>
      <xdr:spPr>
        <a:xfrm>
          <a:off x="143897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147337</xdr:rowOff>
    </xdr:from>
    <xdr:ext cx="405111" cy="259045"/>
    <xdr:sp macro="" textlink="">
      <xdr:nvSpPr>
        <xdr:cNvPr id="596" name="n_3mainValue【保健センター・保健所】&#10;有形固定資産減価償却率"/>
        <xdr:cNvSpPr txBox="1"/>
      </xdr:nvSpPr>
      <xdr:spPr>
        <a:xfrm>
          <a:off x="13500744" y="974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7" name="直線コネクタ 6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8" name="テキスト ボックス 6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9" name="直線コネクタ 6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0" name="テキスト ボックス 6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1" name="直線コネクタ 6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2" name="テキスト ボックス 6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3" name="直線コネクタ 6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4" name="テキスト ボックス 6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5" name="直線コネクタ 6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6" name="テキスト ボックス 6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7" name="直線コネクタ 6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8" name="テキスト ボックス 6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22" name="直線コネクタ 621"/>
        <xdr:cNvCxnSpPr/>
      </xdr:nvCxnSpPr>
      <xdr:spPr>
        <a:xfrm flipV="1">
          <a:off x="22160864" y="9650185"/>
          <a:ext cx="0" cy="1224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23" name="【保健センター・保健所】&#10;一人当たり面積最小値テキスト"/>
        <xdr:cNvSpPr txBox="1"/>
      </xdr:nvSpPr>
      <xdr:spPr>
        <a:xfrm>
          <a:off x="221996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24" name="直線コネクタ 623"/>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25" name="【保健センター・保健所】&#10;一人当たり面積最大値テキスト"/>
        <xdr:cNvSpPr txBox="1"/>
      </xdr:nvSpPr>
      <xdr:spPr>
        <a:xfrm>
          <a:off x="22199600" y="9425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26" name="直線コネクタ 625"/>
        <xdr:cNvCxnSpPr/>
      </xdr:nvCxnSpPr>
      <xdr:spPr>
        <a:xfrm>
          <a:off x="22072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27"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28" name="フローチャート: 判断 627"/>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29" name="フローチャート: 判断 628"/>
        <xdr:cNvSpPr/>
      </xdr:nvSpPr>
      <xdr:spPr>
        <a:xfrm>
          <a:off x="21272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30" name="フローチャート: 判断 629"/>
        <xdr:cNvSpPr/>
      </xdr:nvSpPr>
      <xdr:spPr>
        <a:xfrm>
          <a:off x="20383500" y="10334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31" name="フローチャート: 判断 63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14515</xdr:rowOff>
    </xdr:from>
    <xdr:to>
      <xdr:col>116</xdr:col>
      <xdr:colOff>114300</xdr:colOff>
      <xdr:row>58</xdr:row>
      <xdr:rowOff>116115</xdr:rowOff>
    </xdr:to>
    <xdr:sp macro="" textlink="">
      <xdr:nvSpPr>
        <xdr:cNvPr id="637" name="楕円 636"/>
        <xdr:cNvSpPr/>
      </xdr:nvSpPr>
      <xdr:spPr>
        <a:xfrm>
          <a:off x="22110700" y="995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37392</xdr:rowOff>
    </xdr:from>
    <xdr:ext cx="469744" cy="259045"/>
    <xdr:sp macro="" textlink="">
      <xdr:nvSpPr>
        <xdr:cNvPr id="638" name="【保健センター・保健所】&#10;一人当たり面積該当値テキスト"/>
        <xdr:cNvSpPr txBox="1"/>
      </xdr:nvSpPr>
      <xdr:spPr>
        <a:xfrm>
          <a:off x="22199600" y="981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30843</xdr:rowOff>
    </xdr:from>
    <xdr:to>
      <xdr:col>112</xdr:col>
      <xdr:colOff>38100</xdr:colOff>
      <xdr:row>58</xdr:row>
      <xdr:rowOff>132443</xdr:rowOff>
    </xdr:to>
    <xdr:sp macro="" textlink="">
      <xdr:nvSpPr>
        <xdr:cNvPr id="639" name="楕円 638"/>
        <xdr:cNvSpPr/>
      </xdr:nvSpPr>
      <xdr:spPr>
        <a:xfrm>
          <a:off x="21272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65315</xdr:rowOff>
    </xdr:from>
    <xdr:to>
      <xdr:col>116</xdr:col>
      <xdr:colOff>63500</xdr:colOff>
      <xdr:row>58</xdr:row>
      <xdr:rowOff>81643</xdr:rowOff>
    </xdr:to>
    <xdr:cxnSp macro="">
      <xdr:nvCxnSpPr>
        <xdr:cNvPr id="640" name="直線コネクタ 639"/>
        <xdr:cNvCxnSpPr/>
      </xdr:nvCxnSpPr>
      <xdr:spPr>
        <a:xfrm flipV="1">
          <a:off x="21323300" y="100094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30843</xdr:rowOff>
    </xdr:from>
    <xdr:to>
      <xdr:col>107</xdr:col>
      <xdr:colOff>101600</xdr:colOff>
      <xdr:row>58</xdr:row>
      <xdr:rowOff>132443</xdr:rowOff>
    </xdr:to>
    <xdr:sp macro="" textlink="">
      <xdr:nvSpPr>
        <xdr:cNvPr id="641" name="楕円 640"/>
        <xdr:cNvSpPr/>
      </xdr:nvSpPr>
      <xdr:spPr>
        <a:xfrm>
          <a:off x="20383500" y="997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81643</xdr:rowOff>
    </xdr:from>
    <xdr:to>
      <xdr:col>111</xdr:col>
      <xdr:colOff>177800</xdr:colOff>
      <xdr:row>58</xdr:row>
      <xdr:rowOff>81643</xdr:rowOff>
    </xdr:to>
    <xdr:cxnSp macro="">
      <xdr:nvCxnSpPr>
        <xdr:cNvPr id="642" name="直線コネクタ 641"/>
        <xdr:cNvCxnSpPr/>
      </xdr:nvCxnSpPr>
      <xdr:spPr>
        <a:xfrm>
          <a:off x="20434300" y="100257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43" name="n_1aveValue【保健センター・保健所】&#10;一人当たり面積"/>
        <xdr:cNvSpPr txBox="1"/>
      </xdr:nvSpPr>
      <xdr:spPr>
        <a:xfrm>
          <a:off x="210757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44" name="n_2aveValue【保健センター・保健所】&#10;一人当たり面積"/>
        <xdr:cNvSpPr txBox="1"/>
      </xdr:nvSpPr>
      <xdr:spPr>
        <a:xfrm>
          <a:off x="20199427" y="1042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45" name="n_3aveValue【保健センター・保健所】&#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148970</xdr:rowOff>
    </xdr:from>
    <xdr:ext cx="469744" cy="259045"/>
    <xdr:sp macro="" textlink="">
      <xdr:nvSpPr>
        <xdr:cNvPr id="646" name="n_1mainValue【保健センター・保健所】&#10;一人当たり面積"/>
        <xdr:cNvSpPr txBox="1"/>
      </xdr:nvSpPr>
      <xdr:spPr>
        <a:xfrm>
          <a:off x="210757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148970</xdr:rowOff>
    </xdr:from>
    <xdr:ext cx="469744" cy="259045"/>
    <xdr:sp macro="" textlink="">
      <xdr:nvSpPr>
        <xdr:cNvPr id="647" name="n_2mainValue【保健センター・保健所】&#10;一人当たり面積"/>
        <xdr:cNvSpPr txBox="1"/>
      </xdr:nvSpPr>
      <xdr:spPr>
        <a:xfrm>
          <a:off x="20199427" y="975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8" name="正方形/長方形 6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9" name="正方形/長方形 6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0" name="正方形/長方形 6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1" name="正方形/長方形 6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2" name="正方形/長方形 6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53" name="正方形/長方形 6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54" name="正方形/長方形 6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5" name="正方形/長方形 65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6" name="テキスト ボックス 65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7" name="直線コネクタ 65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58" name="テキスト ボックス 657"/>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59" name="直線コネクタ 658"/>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60" name="テキスト ボックス 659"/>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61" name="直線コネクタ 660"/>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62" name="テキスト ボックス 661"/>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63" name="直線コネクタ 662"/>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64" name="テキスト ボックス 663"/>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65" name="直線コネクタ 664"/>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66" name="テキスト ボックス 665"/>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7" name="直線コネクタ 66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8" name="テキスト ボックス 66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70" name="直線コネクタ 669"/>
        <xdr:cNvCxnSpPr/>
      </xdr:nvCxnSpPr>
      <xdr:spPr>
        <a:xfrm flipV="1">
          <a:off x="16318864" y="13333476"/>
          <a:ext cx="0" cy="12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71" name="【消防施設】&#10;有形固定資産減価償却率最小値テキスト"/>
        <xdr:cNvSpPr txBox="1"/>
      </xdr:nvSpPr>
      <xdr:spPr>
        <a:xfrm>
          <a:off x="16357600" y="14592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72" name="直線コネクタ 671"/>
        <xdr:cNvCxnSpPr/>
      </xdr:nvCxnSpPr>
      <xdr:spPr>
        <a:xfrm>
          <a:off x="16230600" y="1458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73" name="【消防施設】&#10;有形固定資産減価償却率最大値テキスト"/>
        <xdr:cNvSpPr txBox="1"/>
      </xdr:nvSpPr>
      <xdr:spPr>
        <a:xfrm>
          <a:off x="16357600" y="1310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74" name="直線コネクタ 673"/>
        <xdr:cNvCxnSpPr/>
      </xdr:nvCxnSpPr>
      <xdr:spPr>
        <a:xfrm>
          <a:off x="16230600" y="1333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45738</xdr:rowOff>
    </xdr:from>
    <xdr:ext cx="405111" cy="259045"/>
    <xdr:sp macro="" textlink="">
      <xdr:nvSpPr>
        <xdr:cNvPr id="675" name="【消防施設】&#10;有形固定資産減価償却率平均値テキスト"/>
        <xdr:cNvSpPr txBox="1"/>
      </xdr:nvSpPr>
      <xdr:spPr>
        <a:xfrm>
          <a:off x="16357600" y="137617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76" name="フローチャート: 判断 675"/>
        <xdr:cNvSpPr/>
      </xdr:nvSpPr>
      <xdr:spPr>
        <a:xfrm>
          <a:off x="16268700" y="137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77" name="フローチャート: 判断 676"/>
        <xdr:cNvSpPr/>
      </xdr:nvSpPr>
      <xdr:spPr>
        <a:xfrm>
          <a:off x="15430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78" name="フローチャート: 判断 677"/>
        <xdr:cNvSpPr/>
      </xdr:nvSpPr>
      <xdr:spPr>
        <a:xfrm>
          <a:off x="14541500" y="1384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79" name="フローチャート: 判断 678"/>
        <xdr:cNvSpPr/>
      </xdr:nvSpPr>
      <xdr:spPr>
        <a:xfrm>
          <a:off x="13652500" y="1389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80" name="テキスト ボックス 67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81" name="テキスト ボックス 68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82" name="テキスト ボックス 68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3" name="テキスト ボックス 68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4" name="テキスト ボックス 68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140463</xdr:rowOff>
    </xdr:from>
    <xdr:to>
      <xdr:col>85</xdr:col>
      <xdr:colOff>177800</xdr:colOff>
      <xdr:row>79</xdr:row>
      <xdr:rowOff>70613</xdr:rowOff>
    </xdr:to>
    <xdr:sp macro="" textlink="">
      <xdr:nvSpPr>
        <xdr:cNvPr id="685" name="楕円 684"/>
        <xdr:cNvSpPr/>
      </xdr:nvSpPr>
      <xdr:spPr>
        <a:xfrm>
          <a:off x="162687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163340</xdr:rowOff>
    </xdr:from>
    <xdr:ext cx="405111" cy="259045"/>
    <xdr:sp macro="" textlink="">
      <xdr:nvSpPr>
        <xdr:cNvPr id="686" name="【消防施設】&#10;有形固定資産減価償却率該当値テキスト"/>
        <xdr:cNvSpPr txBox="1"/>
      </xdr:nvSpPr>
      <xdr:spPr>
        <a:xfrm>
          <a:off x="16357600" y="13364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1015</xdr:rowOff>
    </xdr:from>
    <xdr:to>
      <xdr:col>81</xdr:col>
      <xdr:colOff>101600</xdr:colOff>
      <xdr:row>79</xdr:row>
      <xdr:rowOff>102615</xdr:rowOff>
    </xdr:to>
    <xdr:sp macro="" textlink="">
      <xdr:nvSpPr>
        <xdr:cNvPr id="687" name="楕円 686"/>
        <xdr:cNvSpPr/>
      </xdr:nvSpPr>
      <xdr:spPr>
        <a:xfrm>
          <a:off x="15430500" y="135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19813</xdr:rowOff>
    </xdr:from>
    <xdr:to>
      <xdr:col>85</xdr:col>
      <xdr:colOff>127000</xdr:colOff>
      <xdr:row>79</xdr:row>
      <xdr:rowOff>51815</xdr:rowOff>
    </xdr:to>
    <xdr:cxnSp macro="">
      <xdr:nvCxnSpPr>
        <xdr:cNvPr id="688" name="直線コネクタ 687"/>
        <xdr:cNvCxnSpPr/>
      </xdr:nvCxnSpPr>
      <xdr:spPr>
        <a:xfrm flipV="1">
          <a:off x="15481300" y="13564363"/>
          <a:ext cx="838200" cy="32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28448</xdr:rowOff>
    </xdr:from>
    <xdr:to>
      <xdr:col>76</xdr:col>
      <xdr:colOff>165100</xdr:colOff>
      <xdr:row>79</xdr:row>
      <xdr:rowOff>130048</xdr:rowOff>
    </xdr:to>
    <xdr:sp macro="" textlink="">
      <xdr:nvSpPr>
        <xdr:cNvPr id="689" name="楕円 688"/>
        <xdr:cNvSpPr/>
      </xdr:nvSpPr>
      <xdr:spPr>
        <a:xfrm>
          <a:off x="14541500" y="135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51815</xdr:rowOff>
    </xdr:from>
    <xdr:to>
      <xdr:col>81</xdr:col>
      <xdr:colOff>50800</xdr:colOff>
      <xdr:row>79</xdr:row>
      <xdr:rowOff>79248</xdr:rowOff>
    </xdr:to>
    <xdr:cxnSp macro="">
      <xdr:nvCxnSpPr>
        <xdr:cNvPr id="690" name="直線コネクタ 689"/>
        <xdr:cNvCxnSpPr/>
      </xdr:nvCxnSpPr>
      <xdr:spPr>
        <a:xfrm flipV="1">
          <a:off x="14592300" y="1359636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101600</xdr:rowOff>
    </xdr:from>
    <xdr:to>
      <xdr:col>72</xdr:col>
      <xdr:colOff>38100</xdr:colOff>
      <xdr:row>80</xdr:row>
      <xdr:rowOff>31750</xdr:rowOff>
    </xdr:to>
    <xdr:sp macro="" textlink="">
      <xdr:nvSpPr>
        <xdr:cNvPr id="691" name="楕円 690"/>
        <xdr:cNvSpPr/>
      </xdr:nvSpPr>
      <xdr:spPr>
        <a:xfrm>
          <a:off x="136525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79248</xdr:rowOff>
    </xdr:from>
    <xdr:to>
      <xdr:col>76</xdr:col>
      <xdr:colOff>114300</xdr:colOff>
      <xdr:row>79</xdr:row>
      <xdr:rowOff>152400</xdr:rowOff>
    </xdr:to>
    <xdr:cxnSp macro="">
      <xdr:nvCxnSpPr>
        <xdr:cNvPr id="692" name="直線コネクタ 691"/>
        <xdr:cNvCxnSpPr/>
      </xdr:nvCxnSpPr>
      <xdr:spPr>
        <a:xfrm flipV="1">
          <a:off x="13703300" y="1362379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29735</xdr:rowOff>
    </xdr:from>
    <xdr:ext cx="405111" cy="259045"/>
    <xdr:sp macro="" textlink="">
      <xdr:nvSpPr>
        <xdr:cNvPr id="693" name="n_1aveValue【消防施設】&#10;有形固定資産減価償却率"/>
        <xdr:cNvSpPr txBox="1"/>
      </xdr:nvSpPr>
      <xdr:spPr>
        <a:xfrm>
          <a:off x="15266044" y="1391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54881</xdr:rowOff>
    </xdr:from>
    <xdr:ext cx="405111" cy="259045"/>
    <xdr:sp macro="" textlink="">
      <xdr:nvSpPr>
        <xdr:cNvPr id="694" name="n_2aveValue【消防施設】&#10;有形固定資産減価償却率"/>
        <xdr:cNvSpPr txBox="1"/>
      </xdr:nvSpPr>
      <xdr:spPr>
        <a:xfrm>
          <a:off x="14389744" y="13942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100601</xdr:rowOff>
    </xdr:from>
    <xdr:ext cx="405111" cy="259045"/>
    <xdr:sp macro="" textlink="">
      <xdr:nvSpPr>
        <xdr:cNvPr id="695" name="n_3aveValue【消防施設】&#10;有形固定資産減価償却率"/>
        <xdr:cNvSpPr txBox="1"/>
      </xdr:nvSpPr>
      <xdr:spPr>
        <a:xfrm>
          <a:off x="13500744" y="13988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119142</xdr:rowOff>
    </xdr:from>
    <xdr:ext cx="405111" cy="259045"/>
    <xdr:sp macro="" textlink="">
      <xdr:nvSpPr>
        <xdr:cNvPr id="696" name="n_1mainValue【消防施設】&#10;有形固定資産減価償却率"/>
        <xdr:cNvSpPr txBox="1"/>
      </xdr:nvSpPr>
      <xdr:spPr>
        <a:xfrm>
          <a:off x="15266044" y="13320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146575</xdr:rowOff>
    </xdr:from>
    <xdr:ext cx="405111" cy="259045"/>
    <xdr:sp macro="" textlink="">
      <xdr:nvSpPr>
        <xdr:cNvPr id="697" name="n_2mainValue【消防施設】&#10;有形固定資産減価償却率"/>
        <xdr:cNvSpPr txBox="1"/>
      </xdr:nvSpPr>
      <xdr:spPr>
        <a:xfrm>
          <a:off x="14389744" y="13348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48277</xdr:rowOff>
    </xdr:from>
    <xdr:ext cx="405111" cy="259045"/>
    <xdr:sp macro="" textlink="">
      <xdr:nvSpPr>
        <xdr:cNvPr id="698" name="n_3mainValue【消防施設】&#10;有形固定資産減価償却率"/>
        <xdr:cNvSpPr txBox="1"/>
      </xdr:nvSpPr>
      <xdr:spPr>
        <a:xfrm>
          <a:off x="13500744" y="1342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9" name="正方形/長方形 69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00" name="正方形/長方形 69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01" name="正方形/長方形 70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02" name="正方形/長方形 70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3" name="正方形/長方形 70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4" name="正方形/長方形 70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5" name="正方形/長方形 70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6" name="正方形/長方形 70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7" name="テキスト ボックス 70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8" name="直線コネクタ 70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09" name="直線コネクタ 70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10" name="テキスト ボックス 70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11" name="直線コネクタ 71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12" name="テキスト ボックス 71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13" name="直線コネクタ 71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14" name="テキスト ボックス 71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15" name="直線コネクタ 71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16" name="テキスト ボックス 71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17" name="直線コネクタ 71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18" name="テキスト ボックス 71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9" name="直線コネクタ 71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0" name="テキスト ボックス 71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22" name="直線コネクタ 721"/>
        <xdr:cNvCxnSpPr/>
      </xdr:nvCxnSpPr>
      <xdr:spPr>
        <a:xfrm flipV="1">
          <a:off x="22160864" y="134493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23" name="【消防施設】&#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24" name="直線コネクタ 723"/>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25" name="【消防施設】&#10;一人当たり面積最大値テキスト"/>
        <xdr:cNvSpPr txBox="1"/>
      </xdr:nvSpPr>
      <xdr:spPr>
        <a:xfrm>
          <a:off x="22199600" y="1322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26" name="直線コネクタ 725"/>
        <xdr:cNvCxnSpPr/>
      </xdr:nvCxnSpPr>
      <xdr:spPr>
        <a:xfrm>
          <a:off x="22072600" y="1344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27" name="【消防施設】&#10;一人当たり面積平均値テキスト"/>
        <xdr:cNvSpPr txBox="1"/>
      </xdr:nvSpPr>
      <xdr:spPr>
        <a:xfrm>
          <a:off x="22199600" y="14198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28" name="フローチャート: 判断 727"/>
        <xdr:cNvSpPr/>
      </xdr:nvSpPr>
      <xdr:spPr>
        <a:xfrm>
          <a:off x="22110700" y="1434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29" name="フローチャート: 判断 728"/>
        <xdr:cNvSpPr/>
      </xdr:nvSpPr>
      <xdr:spPr>
        <a:xfrm>
          <a:off x="21272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30" name="フローチャート: 判断 729"/>
        <xdr:cNvSpPr/>
      </xdr:nvSpPr>
      <xdr:spPr>
        <a:xfrm>
          <a:off x="20383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31" name="フローチャート: 判断 730"/>
        <xdr:cNvSpPr/>
      </xdr:nvSpPr>
      <xdr:spPr>
        <a:xfrm>
          <a:off x="19494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32" name="テキスト ボックス 73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33" name="テキスト ボックス 73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34" name="テキスト ボックス 73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5" name="テキスト ボックス 73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6" name="テキスト ボックス 73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737" name="楕円 736"/>
        <xdr:cNvSpPr/>
      </xdr:nvSpPr>
      <xdr:spPr>
        <a:xfrm>
          <a:off x="22110700" y="1439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144797</xdr:rowOff>
    </xdr:from>
    <xdr:ext cx="469744" cy="259045"/>
    <xdr:sp macro="" textlink="">
      <xdr:nvSpPr>
        <xdr:cNvPr id="738" name="【消防施設】&#10;一人当たり面積該当値テキスト"/>
        <xdr:cNvSpPr txBox="1"/>
      </xdr:nvSpPr>
      <xdr:spPr>
        <a:xfrm>
          <a:off x="22199600" y="1437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39" name="楕円 738"/>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45720</xdr:rowOff>
    </xdr:from>
    <xdr:to>
      <xdr:col>116</xdr:col>
      <xdr:colOff>63500</xdr:colOff>
      <xdr:row>84</xdr:row>
      <xdr:rowOff>57150</xdr:rowOff>
    </xdr:to>
    <xdr:cxnSp macro="">
      <xdr:nvCxnSpPr>
        <xdr:cNvPr id="740" name="直線コネクタ 739"/>
        <xdr:cNvCxnSpPr/>
      </xdr:nvCxnSpPr>
      <xdr:spPr>
        <a:xfrm flipV="1">
          <a:off x="21323300" y="144475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13970</xdr:rowOff>
    </xdr:from>
    <xdr:to>
      <xdr:col>107</xdr:col>
      <xdr:colOff>101600</xdr:colOff>
      <xdr:row>84</xdr:row>
      <xdr:rowOff>115570</xdr:rowOff>
    </xdr:to>
    <xdr:sp macro="" textlink="">
      <xdr:nvSpPr>
        <xdr:cNvPr id="741" name="楕円 740"/>
        <xdr:cNvSpPr/>
      </xdr:nvSpPr>
      <xdr:spPr>
        <a:xfrm>
          <a:off x="20383500" y="1441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64770</xdr:rowOff>
    </xdr:to>
    <xdr:cxnSp macro="">
      <xdr:nvCxnSpPr>
        <xdr:cNvPr id="742" name="直線コネクタ 741"/>
        <xdr:cNvCxnSpPr/>
      </xdr:nvCxnSpPr>
      <xdr:spPr>
        <a:xfrm flipV="1">
          <a:off x="20434300" y="144589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109238</xdr:rowOff>
    </xdr:from>
    <xdr:ext cx="469744" cy="259045"/>
    <xdr:sp macro="" textlink="">
      <xdr:nvSpPr>
        <xdr:cNvPr id="743" name="n_1aveValue【消防施設】&#10;一人当たり面積"/>
        <xdr:cNvSpPr txBox="1"/>
      </xdr:nvSpPr>
      <xdr:spPr>
        <a:xfrm>
          <a:off x="210757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744" name="n_2aveValue【消防施設】&#10;一人当たり面積"/>
        <xdr:cNvSpPr txBox="1"/>
      </xdr:nvSpPr>
      <xdr:spPr>
        <a:xfrm>
          <a:off x="20199427" y="1451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158766</xdr:rowOff>
    </xdr:from>
    <xdr:ext cx="469744" cy="259045"/>
    <xdr:sp macro="" textlink="">
      <xdr:nvSpPr>
        <xdr:cNvPr id="745" name="n_3aveValue【消防施設】&#10;一人当たり面積"/>
        <xdr:cNvSpPr txBox="1"/>
      </xdr:nvSpPr>
      <xdr:spPr>
        <a:xfrm>
          <a:off x="19310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46" name="n_1mainValue【消防施設】&#10;一人当たり面積"/>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132097</xdr:rowOff>
    </xdr:from>
    <xdr:ext cx="469744" cy="259045"/>
    <xdr:sp macro="" textlink="">
      <xdr:nvSpPr>
        <xdr:cNvPr id="747" name="n_2mainValue【消防施設】&#10;一人当たり面積"/>
        <xdr:cNvSpPr txBox="1"/>
      </xdr:nvSpPr>
      <xdr:spPr>
        <a:xfrm>
          <a:off x="20199427" y="1419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8" name="正方形/長方形 7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9" name="正方形/長方形 7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50" name="正方形/長方形 7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51" name="正方形/長方形 7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2" name="正方形/長方形 7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3" name="正方形/長方形 7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4" name="正方形/長方形 7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正方形/長方形 7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6" name="テキスト ボックス 7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7" name="直線コネクタ 7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58" name="テキスト ボックス 75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9" name="直線コネクタ 75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60" name="テキスト ボックス 75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61" name="直線コネクタ 76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62" name="テキスト ボックス 76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63" name="直線コネクタ 76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64" name="テキスト ボックス 76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65" name="直線コネクタ 76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6" name="テキスト ボックス 76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7" name="直線コネクタ 76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68" name="テキスト ボックス 76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9" name="直線コネクタ 76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70" name="テキスト ボックス 76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72" name="直線コネクタ 771"/>
        <xdr:cNvCxnSpPr/>
      </xdr:nvCxnSpPr>
      <xdr:spPr>
        <a:xfrm flipV="1">
          <a:off x="16318864" y="17369789"/>
          <a:ext cx="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73" name="【庁舎】&#10;有形固定資産減価償却率最小値テキスト"/>
        <xdr:cNvSpPr txBox="1"/>
      </xdr:nvSpPr>
      <xdr:spPr>
        <a:xfrm>
          <a:off x="16357600" y="187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74" name="直線コネクタ 773"/>
        <xdr:cNvCxnSpPr/>
      </xdr:nvCxnSpPr>
      <xdr:spPr>
        <a:xfrm>
          <a:off x="16230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75" name="【庁舎】&#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76" name="直線コネクタ 775"/>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47641</xdr:rowOff>
    </xdr:from>
    <xdr:ext cx="405111" cy="259045"/>
    <xdr:sp macro="" textlink="">
      <xdr:nvSpPr>
        <xdr:cNvPr id="777" name="【庁舎】&#10;有形固定資産減価償却率平均値テキスト"/>
        <xdr:cNvSpPr txBox="1"/>
      </xdr:nvSpPr>
      <xdr:spPr>
        <a:xfrm>
          <a:off x="16357600" y="178784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78" name="フローチャート: 判断 777"/>
        <xdr:cNvSpPr/>
      </xdr:nvSpPr>
      <xdr:spPr>
        <a:xfrm>
          <a:off x="16268700" y="1790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79" name="フローチャート: 判断 778"/>
        <xdr:cNvSpPr/>
      </xdr:nvSpPr>
      <xdr:spPr>
        <a:xfrm>
          <a:off x="15430500" y="1792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80" name="フローチャート: 判断 779"/>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81" name="フローチャート: 判断 780"/>
        <xdr:cNvSpPr/>
      </xdr:nvSpPr>
      <xdr:spPr>
        <a:xfrm>
          <a:off x="13652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2" name="テキスト ボックス 78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3" name="テキスト ボックス 78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4" name="テキスト ボックス 78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5" name="テキスト ボックス 78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6" name="テキスト ボックス 78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74930</xdr:rowOff>
    </xdr:from>
    <xdr:to>
      <xdr:col>85</xdr:col>
      <xdr:colOff>177800</xdr:colOff>
      <xdr:row>104</xdr:row>
      <xdr:rowOff>5080</xdr:rowOff>
    </xdr:to>
    <xdr:sp macro="" textlink="">
      <xdr:nvSpPr>
        <xdr:cNvPr id="787" name="楕円 786"/>
        <xdr:cNvSpPr/>
      </xdr:nvSpPr>
      <xdr:spPr>
        <a:xfrm>
          <a:off x="16268700" y="1773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97807</xdr:rowOff>
    </xdr:from>
    <xdr:ext cx="405111" cy="259045"/>
    <xdr:sp macro="" textlink="">
      <xdr:nvSpPr>
        <xdr:cNvPr id="788" name="【庁舎】&#10;有形固定資産減価償却率該当値テキスト"/>
        <xdr:cNvSpPr txBox="1"/>
      </xdr:nvSpPr>
      <xdr:spPr>
        <a:xfrm>
          <a:off x="16357600"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109220</xdr:rowOff>
    </xdr:from>
    <xdr:to>
      <xdr:col>81</xdr:col>
      <xdr:colOff>101600</xdr:colOff>
      <xdr:row>104</xdr:row>
      <xdr:rowOff>39370</xdr:rowOff>
    </xdr:to>
    <xdr:sp macro="" textlink="">
      <xdr:nvSpPr>
        <xdr:cNvPr id="789" name="楕円 788"/>
        <xdr:cNvSpPr/>
      </xdr:nvSpPr>
      <xdr:spPr>
        <a:xfrm>
          <a:off x="15430500" y="1776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125730</xdr:rowOff>
    </xdr:from>
    <xdr:to>
      <xdr:col>85</xdr:col>
      <xdr:colOff>127000</xdr:colOff>
      <xdr:row>103</xdr:row>
      <xdr:rowOff>160020</xdr:rowOff>
    </xdr:to>
    <xdr:cxnSp macro="">
      <xdr:nvCxnSpPr>
        <xdr:cNvPr id="790" name="直線コネクタ 789"/>
        <xdr:cNvCxnSpPr/>
      </xdr:nvCxnSpPr>
      <xdr:spPr>
        <a:xfrm flipV="1">
          <a:off x="15481300" y="177850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141605</xdr:rowOff>
    </xdr:from>
    <xdr:to>
      <xdr:col>76</xdr:col>
      <xdr:colOff>165100</xdr:colOff>
      <xdr:row>104</xdr:row>
      <xdr:rowOff>71755</xdr:rowOff>
    </xdr:to>
    <xdr:sp macro="" textlink="">
      <xdr:nvSpPr>
        <xdr:cNvPr id="791" name="楕円 790"/>
        <xdr:cNvSpPr/>
      </xdr:nvSpPr>
      <xdr:spPr>
        <a:xfrm>
          <a:off x="14541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160020</xdr:rowOff>
    </xdr:from>
    <xdr:to>
      <xdr:col>81</xdr:col>
      <xdr:colOff>50800</xdr:colOff>
      <xdr:row>104</xdr:row>
      <xdr:rowOff>20955</xdr:rowOff>
    </xdr:to>
    <xdr:cxnSp macro="">
      <xdr:nvCxnSpPr>
        <xdr:cNvPr id="792" name="直線コネクタ 791"/>
        <xdr:cNvCxnSpPr/>
      </xdr:nvCxnSpPr>
      <xdr:spPr>
        <a:xfrm flipV="1">
          <a:off x="14592300" y="178193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141605</xdr:rowOff>
    </xdr:from>
    <xdr:to>
      <xdr:col>72</xdr:col>
      <xdr:colOff>38100</xdr:colOff>
      <xdr:row>104</xdr:row>
      <xdr:rowOff>71755</xdr:rowOff>
    </xdr:to>
    <xdr:sp macro="" textlink="">
      <xdr:nvSpPr>
        <xdr:cNvPr id="793" name="楕円 792"/>
        <xdr:cNvSpPr/>
      </xdr:nvSpPr>
      <xdr:spPr>
        <a:xfrm>
          <a:off x="136525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20955</xdr:rowOff>
    </xdr:from>
    <xdr:to>
      <xdr:col>76</xdr:col>
      <xdr:colOff>114300</xdr:colOff>
      <xdr:row>104</xdr:row>
      <xdr:rowOff>20955</xdr:rowOff>
    </xdr:to>
    <xdr:cxnSp macro="">
      <xdr:nvCxnSpPr>
        <xdr:cNvPr id="794" name="直線コネクタ 793"/>
        <xdr:cNvCxnSpPr/>
      </xdr:nvCxnSpPr>
      <xdr:spPr>
        <a:xfrm>
          <a:off x="13703300" y="1785175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15257</xdr:rowOff>
    </xdr:from>
    <xdr:ext cx="405111" cy="259045"/>
    <xdr:sp macro="" textlink="">
      <xdr:nvSpPr>
        <xdr:cNvPr id="795" name="n_1aveValue【庁舎】&#10;有形固定資産減価償却率"/>
        <xdr:cNvSpPr txBox="1"/>
      </xdr:nvSpPr>
      <xdr:spPr>
        <a:xfrm>
          <a:off x="15266044" y="1801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24782</xdr:rowOff>
    </xdr:from>
    <xdr:ext cx="405111" cy="259045"/>
    <xdr:sp macro="" textlink="">
      <xdr:nvSpPr>
        <xdr:cNvPr id="796" name="n_2aveValue【庁舎】&#10;有形固定資産減価償却率"/>
        <xdr:cNvSpPr txBox="1"/>
      </xdr:nvSpPr>
      <xdr:spPr>
        <a:xfrm>
          <a:off x="14389744" y="1802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108602</xdr:rowOff>
    </xdr:from>
    <xdr:ext cx="405111" cy="259045"/>
    <xdr:sp macro="" textlink="">
      <xdr:nvSpPr>
        <xdr:cNvPr id="797" name="n_3aveValue【庁舎】&#10;有形固定資産減価償却率"/>
        <xdr:cNvSpPr txBox="1"/>
      </xdr:nvSpPr>
      <xdr:spPr>
        <a:xfrm>
          <a:off x="135007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55897</xdr:rowOff>
    </xdr:from>
    <xdr:ext cx="405111" cy="259045"/>
    <xdr:sp macro="" textlink="">
      <xdr:nvSpPr>
        <xdr:cNvPr id="798" name="n_1mainValue【庁舎】&#10;有形固定資産減価償却率"/>
        <xdr:cNvSpPr txBox="1"/>
      </xdr:nvSpPr>
      <xdr:spPr>
        <a:xfrm>
          <a:off x="152660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88282</xdr:rowOff>
    </xdr:from>
    <xdr:ext cx="405111" cy="259045"/>
    <xdr:sp macro="" textlink="">
      <xdr:nvSpPr>
        <xdr:cNvPr id="799" name="n_2mainValue【庁舎】&#10;有形固定資産減価償却率"/>
        <xdr:cNvSpPr txBox="1"/>
      </xdr:nvSpPr>
      <xdr:spPr>
        <a:xfrm>
          <a:off x="14389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88282</xdr:rowOff>
    </xdr:from>
    <xdr:ext cx="405111" cy="259045"/>
    <xdr:sp macro="" textlink="">
      <xdr:nvSpPr>
        <xdr:cNvPr id="800" name="n_3mainValue【庁舎】&#10;有形固定資産減価償却率"/>
        <xdr:cNvSpPr txBox="1"/>
      </xdr:nvSpPr>
      <xdr:spPr>
        <a:xfrm>
          <a:off x="13500744" y="1757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1" name="正方形/長方形 8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2" name="正方形/長方形 8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3" name="正方形/長方形 8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4" name="正方形/長方形 8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5" name="正方形/長方形 8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6" name="正方形/長方形 8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7" name="正方形/長方形 8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8" name="正方形/長方形 8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9" name="テキスト ボックス 8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0" name="直線コネクタ 8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1" name="テキスト ボックス 81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12" name="直線コネクタ 811"/>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13" name="テキスト ボックス 812"/>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16" name="直線コネクタ 815"/>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17" name="テキスト ボックス 816"/>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8" name="直線コネクタ 8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9" name="テキスト ボックス 8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21" name="直線コネクタ 820"/>
        <xdr:cNvCxnSpPr/>
      </xdr:nvCxnSpPr>
      <xdr:spPr>
        <a:xfrm flipV="1">
          <a:off x="22160864" y="1722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22" name="【庁舎】&#10;一人当たり面積最小値テキスト"/>
        <xdr:cNvSpPr txBox="1"/>
      </xdr:nvSpPr>
      <xdr:spPr>
        <a:xfrm>
          <a:off x="22199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23" name="直線コネクタ 822"/>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24" name="【庁舎】&#10;一人当たり面積最大値テキスト"/>
        <xdr:cNvSpPr txBox="1"/>
      </xdr:nvSpPr>
      <xdr:spPr>
        <a:xfrm>
          <a:off x="22199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25" name="直線コネクタ 824"/>
        <xdr:cNvCxnSpPr/>
      </xdr:nvCxnSpPr>
      <xdr:spPr>
        <a:xfrm>
          <a:off x="22072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26" name="【庁舎】&#10;一人当たり面積平均値テキスト"/>
        <xdr:cNvSpPr txBox="1"/>
      </xdr:nvSpPr>
      <xdr:spPr>
        <a:xfrm>
          <a:off x="22199600" y="1772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27" name="フローチャート: 判断 826"/>
        <xdr:cNvSpPr/>
      </xdr:nvSpPr>
      <xdr:spPr>
        <a:xfrm>
          <a:off x="22110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28" name="フローチャート: 判断 827"/>
        <xdr:cNvSpPr/>
      </xdr:nvSpPr>
      <xdr:spPr>
        <a:xfrm>
          <a:off x="212725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29" name="フローチャート: 判断 828"/>
        <xdr:cNvSpPr/>
      </xdr:nvSpPr>
      <xdr:spPr>
        <a:xfrm>
          <a:off x="20383500" y="1775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30" name="フローチャート: 判断 829"/>
        <xdr:cNvSpPr/>
      </xdr:nvSpPr>
      <xdr:spPr>
        <a:xfrm>
          <a:off x="19494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1" name="テキスト ボックス 83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2" name="テキスト ボックス 83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3" name="テキスト ボックス 83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4" name="テキスト ボックス 83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5" name="テキスト ボックス 83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145414</xdr:rowOff>
    </xdr:from>
    <xdr:to>
      <xdr:col>116</xdr:col>
      <xdr:colOff>114300</xdr:colOff>
      <xdr:row>101</xdr:row>
      <xdr:rowOff>75564</xdr:rowOff>
    </xdr:to>
    <xdr:sp macro="" textlink="">
      <xdr:nvSpPr>
        <xdr:cNvPr id="836" name="楕円 835"/>
        <xdr:cNvSpPr/>
      </xdr:nvSpPr>
      <xdr:spPr>
        <a:xfrm>
          <a:off x="22110700" y="1729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60341</xdr:rowOff>
    </xdr:from>
    <xdr:ext cx="469744" cy="259045"/>
    <xdr:sp macro="" textlink="">
      <xdr:nvSpPr>
        <xdr:cNvPr id="837" name="【庁舎】&#10;一人当たり面積該当値テキスト"/>
        <xdr:cNvSpPr txBox="1"/>
      </xdr:nvSpPr>
      <xdr:spPr>
        <a:xfrm>
          <a:off x="22199600" y="1720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162561</xdr:rowOff>
    </xdr:from>
    <xdr:to>
      <xdr:col>112</xdr:col>
      <xdr:colOff>38100</xdr:colOff>
      <xdr:row>101</xdr:row>
      <xdr:rowOff>92711</xdr:rowOff>
    </xdr:to>
    <xdr:sp macro="" textlink="">
      <xdr:nvSpPr>
        <xdr:cNvPr id="838" name="楕円 837"/>
        <xdr:cNvSpPr/>
      </xdr:nvSpPr>
      <xdr:spPr>
        <a:xfrm>
          <a:off x="21272500" y="1730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24764</xdr:rowOff>
    </xdr:from>
    <xdr:to>
      <xdr:col>116</xdr:col>
      <xdr:colOff>63500</xdr:colOff>
      <xdr:row>101</xdr:row>
      <xdr:rowOff>41911</xdr:rowOff>
    </xdr:to>
    <xdr:cxnSp macro="">
      <xdr:nvCxnSpPr>
        <xdr:cNvPr id="839" name="直線コネクタ 838"/>
        <xdr:cNvCxnSpPr/>
      </xdr:nvCxnSpPr>
      <xdr:spPr>
        <a:xfrm flipV="1">
          <a:off x="21323300" y="173412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8255</xdr:rowOff>
    </xdr:from>
    <xdr:to>
      <xdr:col>107</xdr:col>
      <xdr:colOff>101600</xdr:colOff>
      <xdr:row>101</xdr:row>
      <xdr:rowOff>109855</xdr:rowOff>
    </xdr:to>
    <xdr:sp macro="" textlink="">
      <xdr:nvSpPr>
        <xdr:cNvPr id="840" name="楕円 839"/>
        <xdr:cNvSpPr/>
      </xdr:nvSpPr>
      <xdr:spPr>
        <a:xfrm>
          <a:off x="20383500" y="173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41911</xdr:rowOff>
    </xdr:from>
    <xdr:to>
      <xdr:col>111</xdr:col>
      <xdr:colOff>177800</xdr:colOff>
      <xdr:row>101</xdr:row>
      <xdr:rowOff>59055</xdr:rowOff>
    </xdr:to>
    <xdr:cxnSp macro="">
      <xdr:nvCxnSpPr>
        <xdr:cNvPr id="841" name="直線コネクタ 840"/>
        <xdr:cNvCxnSpPr/>
      </xdr:nvCxnSpPr>
      <xdr:spPr>
        <a:xfrm flipV="1">
          <a:off x="20434300" y="17358361"/>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42" name="n_1aveValue【庁舎】&#10;一人当たり面積"/>
        <xdr:cNvSpPr txBox="1"/>
      </xdr:nvSpPr>
      <xdr:spPr>
        <a:xfrm>
          <a:off x="21075727" y="178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843" name="n_2aveValue【庁舎】&#10;一人当たり面積"/>
        <xdr:cNvSpPr txBox="1"/>
      </xdr:nvSpPr>
      <xdr:spPr>
        <a:xfrm>
          <a:off x="20199427" y="17851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166388</xdr:rowOff>
    </xdr:from>
    <xdr:ext cx="469744" cy="259045"/>
    <xdr:sp macro="" textlink="">
      <xdr:nvSpPr>
        <xdr:cNvPr id="844" name="n_3aveValue【庁舎】&#10;一人当たり面積"/>
        <xdr:cNvSpPr txBox="1"/>
      </xdr:nvSpPr>
      <xdr:spPr>
        <a:xfrm>
          <a:off x="19310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109238</xdr:rowOff>
    </xdr:from>
    <xdr:ext cx="469744" cy="259045"/>
    <xdr:sp macro="" textlink="">
      <xdr:nvSpPr>
        <xdr:cNvPr id="845" name="n_1mainValue【庁舎】&#10;一人当たり面積"/>
        <xdr:cNvSpPr txBox="1"/>
      </xdr:nvSpPr>
      <xdr:spPr>
        <a:xfrm>
          <a:off x="21075727" y="170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126382</xdr:rowOff>
    </xdr:from>
    <xdr:ext cx="469744" cy="259045"/>
    <xdr:sp macro="" textlink="">
      <xdr:nvSpPr>
        <xdr:cNvPr id="846" name="n_2mainValue【庁舎】&#10;一人当たり面積"/>
        <xdr:cNvSpPr txBox="1"/>
      </xdr:nvSpPr>
      <xdr:spPr>
        <a:xfrm>
          <a:off x="20199427" y="17099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の公共施設は、市町村合併により施設数が多く、財政制約上の問題から更新が進まず、全体的に有形固定資産減価償却率が高くなっている。特に高い施設は、幼稚園・保育所、児童館、橋りょう・トンネルである。幼稚園・保育所については、統合・民営化を進めているところである。また、老朽化が進み、耐震基準も満たしていない市役所本庁舎、市民センター庁舎については、計画的に建替えを行うこととしている。一方、学校施設の有形固定資産減価償却率は、学校統廃合を進めたことと、耐震基準を満たすために計画的に改築等を進めたことにより、全国平均を下回る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今後、公共施設等総合管理計画に掲げた施設保有量の削減を進めるとともに、個別施設計画を策定し、施設の維持管理経費の削減を図る。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の横ばいで推移し、Ｈ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年度も同様に</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で、類似団体平均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きく下回っている。これは、市の産業構造が中小企業や農林水産業を中心としており、歳入における市税の割合が低く、財政基盤が弱いことが要因である。今後とも、的確な課税客体の把握と徴収率向上に努めるとともに、総合計画に基づく事業の重点化などにより歳出抑制に努め、財政計画に基づく適正な財政運営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97065</xdr:rowOff>
    </xdr:from>
    <xdr:to>
      <xdr:col>23</xdr:col>
      <xdr:colOff>133350</xdr:colOff>
      <xdr:row>45</xdr:row>
      <xdr:rowOff>97065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8123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97065</xdr:rowOff>
    </xdr:from>
    <xdr:to>
      <xdr:col>19</xdr:col>
      <xdr:colOff>133350</xdr:colOff>
      <xdr:row>45</xdr:row>
      <xdr:rowOff>97065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2029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97065</xdr:rowOff>
    </xdr:from>
    <xdr:to>
      <xdr:col>15</xdr:col>
      <xdr:colOff>82550</xdr:colOff>
      <xdr:row>45</xdr:row>
      <xdr:rowOff>97065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2012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202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97065</xdr:rowOff>
    </xdr:from>
    <xdr:to>
      <xdr:col>11</xdr:col>
      <xdr:colOff>31750</xdr:colOff>
      <xdr:row>45</xdr:row>
      <xdr:rowOff>97065</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8123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46265</xdr:rowOff>
    </xdr:from>
    <xdr:to>
      <xdr:col>23</xdr:col>
      <xdr:colOff>184150</xdr:colOff>
      <xdr:row>45</xdr:row>
      <xdr:rowOff>147865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113592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57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46265</xdr:rowOff>
    </xdr:from>
    <xdr:to>
      <xdr:col>19</xdr:col>
      <xdr:colOff>184150</xdr:colOff>
      <xdr:row>45</xdr:row>
      <xdr:rowOff>147865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132642</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47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46265</xdr:rowOff>
    </xdr:from>
    <xdr:to>
      <xdr:col>15</xdr:col>
      <xdr:colOff>133350</xdr:colOff>
      <xdr:row>45</xdr:row>
      <xdr:rowOff>147865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132642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45</xdr:row>
      <xdr:rowOff>46265</xdr:rowOff>
    </xdr:from>
    <xdr:to>
      <xdr:col>11</xdr:col>
      <xdr:colOff>82550</xdr:colOff>
      <xdr:row>45</xdr:row>
      <xdr:rowOff>147865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132642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45</xdr:row>
      <xdr:rowOff>46265</xdr:rowOff>
    </xdr:from>
    <xdr:to>
      <xdr:col>7</xdr:col>
      <xdr:colOff>31750</xdr:colOff>
      <xdr:row>45</xdr:row>
      <xdr:rowOff>147865</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6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132642</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84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度は、退職手当の減による人件費の減等により歳出全体としては減少した。歳入において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の減少に加え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合併特例期間終了に伴う縮減の影響で地方交付税が大きく減少したため、経常収支比率が悪化した。今後も、人件費の適正化や公共施設等総合管理計画に基づく公共建築物保有量の削減を図るとともに、事務事業の点検、見直しを進め義務的経費の削減に努め、財政計画の目標で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％以下」への改善を目指す。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30904</xdr:rowOff>
    </xdr:from>
    <xdr:to>
      <xdr:col>23</xdr:col>
      <xdr:colOff>133350</xdr:colOff>
      <xdr:row>61</xdr:row>
      <xdr:rowOff>71120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489354"/>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36847</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23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162137</xdr:rowOff>
    </xdr:from>
    <xdr:to>
      <xdr:col>19</xdr:col>
      <xdr:colOff>133350</xdr:colOff>
      <xdr:row>61</xdr:row>
      <xdr:rowOff>30904</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1044913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59707</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17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116417</xdr:rowOff>
    </xdr:from>
    <xdr:to>
      <xdr:col>15</xdr:col>
      <xdr:colOff>82550</xdr:colOff>
      <xdr:row>60</xdr:row>
      <xdr:rowOff>162137</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2336800" y="10231967"/>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35577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116417</xdr:rowOff>
    </xdr:from>
    <xdr:to>
      <xdr:col>11</xdr:col>
      <xdr:colOff>31750</xdr:colOff>
      <xdr:row>60</xdr:row>
      <xdr:rowOff>1270</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23196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163847</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45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151554</xdr:rowOff>
    </xdr:from>
    <xdr:to>
      <xdr:col>19</xdr:col>
      <xdr:colOff>184150</xdr:colOff>
      <xdr:row>61</xdr:row>
      <xdr:rowOff>81704</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43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66481</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524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111337</xdr:rowOff>
    </xdr:from>
    <xdr:to>
      <xdr:col>15</xdr:col>
      <xdr:colOff>133350</xdr:colOff>
      <xdr:row>61</xdr:row>
      <xdr:rowOff>41487</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26264</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10484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65617</xdr:rowOff>
    </xdr:from>
    <xdr:to>
      <xdr:col>11</xdr:col>
      <xdr:colOff>82550</xdr:colOff>
      <xdr:row>59</xdr:row>
      <xdr:rowOff>167217</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5944</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95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121920</xdr:rowOff>
    </xdr:from>
    <xdr:to>
      <xdr:col>7</xdr:col>
      <xdr:colOff>31750</xdr:colOff>
      <xdr:row>60</xdr:row>
      <xdr:rowOff>52070</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62247</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[173,167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職員給はほぼ横ばいであったが、退職者数の減に伴う退職手当の減により人件費は減少した。</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、ふるさと寄附金の寄附額が対前年度</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比△</a:t>
          </a:r>
          <a:r>
            <a:rPr kumimoji="1" lang="en-US" altLang="ja-JP" sz="1150">
              <a:solidFill>
                <a:schemeClr val="dk1"/>
              </a:solidFill>
              <a:effectLst/>
              <a:latin typeface="ＭＳ Ｐゴシック" panose="020B0600070205080204" pitchFamily="50" charset="-128"/>
              <a:ea typeface="ＭＳ Ｐゴシック" panose="020B0600070205080204" pitchFamily="50" charset="-128"/>
              <a:cs typeface="+mn-cs"/>
            </a:rPr>
            <a:t>21.6</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なり</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、それに伴う返礼品に係る経費</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も減少し</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、物件費全体としては</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50">
              <a:solidFill>
                <a:schemeClr val="dk1"/>
              </a:solidFill>
              <a:effectLst/>
              <a:latin typeface="ＭＳ Ｐゴシック" panose="020B0600070205080204" pitchFamily="50" charset="-128"/>
              <a:ea typeface="ＭＳ Ｐゴシック" panose="020B0600070205080204" pitchFamily="50" charset="-128"/>
              <a:cs typeface="+mn-cs"/>
            </a:rPr>
            <a:t>一方で、人口減少の影響もあり、人口１人当たり人件費・物件費等決算額としては増加した。</a:t>
          </a:r>
          <a:endParaRPr lang="ja-JP" altLang="ja-JP" sz="1150">
            <a:effectLst/>
            <a:latin typeface="ＭＳ Ｐゴシック" panose="020B0600070205080204" pitchFamily="50" charset="-128"/>
            <a:ea typeface="ＭＳ Ｐゴシック" panose="020B0600070205080204" pitchFamily="50" charset="-128"/>
          </a:endParaRPr>
        </a:p>
        <a:p>
          <a:r>
            <a:rPr kumimoji="1" lang="ja-JP" altLang="ja-JP" sz="1150">
              <a:solidFill>
                <a:schemeClr val="dk1"/>
              </a:solidFill>
              <a:effectLst/>
              <a:latin typeface="ＭＳ Ｐゴシック" panose="020B0600070205080204" pitchFamily="50" charset="-128"/>
              <a:ea typeface="ＭＳ Ｐゴシック" panose="020B0600070205080204" pitchFamily="50" charset="-128"/>
              <a:cs typeface="+mn-cs"/>
            </a:rPr>
            <a:t>類似団体と比較し職員数や公共施設数が多いため、類似団体内順位では最下位となっている。今後は、事務事業の見直しなどによる物件費の削減及び公共施設等総合管理計画に基づく公共建築物保有量の削減による維持管理経費の削減に努める。</a:t>
          </a:r>
          <a:endParaRPr lang="ja-JP" altLang="ja-JP" sz="11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a:extLst>
            <a:ext uri="{FF2B5EF4-FFF2-40B4-BE49-F238E27FC236}">
              <a16:creationId xmlns:a16="http://schemas.microsoft.com/office/drawing/2014/main" id="{00000000-0008-0000-0300-0000C1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a:extLst>
            <a:ext uri="{FF2B5EF4-FFF2-40B4-BE49-F238E27FC236}">
              <a16:creationId xmlns:a16="http://schemas.microsoft.com/office/drawing/2014/main" id="{00000000-0008-0000-0300-0000C3000000}"/>
            </a:ext>
          </a:extLst>
        </xdr:cNvPr>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a:extLst>
            <a:ext uri="{FF2B5EF4-FFF2-40B4-BE49-F238E27FC236}">
              <a16:creationId xmlns:a16="http://schemas.microsoft.com/office/drawing/2014/main" id="{00000000-0008-0000-0300-0000C5000000}"/>
            </a:ext>
          </a:extLst>
        </xdr:cNvPr>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69160</xdr:rowOff>
    </xdr:from>
    <xdr:to>
      <xdr:col>23</xdr:col>
      <xdr:colOff>133350</xdr:colOff>
      <xdr:row>89</xdr:row>
      <xdr:rowOff>89964</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4114800" y="15328210"/>
          <a:ext cx="838200" cy="20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69373</xdr:rowOff>
    </xdr:from>
    <xdr:ext cx="762000" cy="259045"/>
    <xdr:sp macro="" textlink="">
      <xdr:nvSpPr>
        <xdr:cNvPr id="200" name="人件費・物件費等の状況平均値テキスト">
          <a:extLst>
            <a:ext uri="{FF2B5EF4-FFF2-40B4-BE49-F238E27FC236}">
              <a16:creationId xmlns:a16="http://schemas.microsoft.com/office/drawing/2014/main" id="{00000000-0008-0000-0300-0000C8000000}"/>
            </a:ext>
          </a:extLst>
        </xdr:cNvPr>
        <xdr:cNvSpPr txBox="1"/>
      </xdr:nvSpPr>
      <xdr:spPr>
        <a:xfrm>
          <a:off x="5041900" y="14299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151923</xdr:rowOff>
    </xdr:from>
    <xdr:to>
      <xdr:col>19</xdr:col>
      <xdr:colOff>133350</xdr:colOff>
      <xdr:row>89</xdr:row>
      <xdr:rowOff>69160</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3225800" y="15068073"/>
          <a:ext cx="889000" cy="26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143958</xdr:rowOff>
    </xdr:from>
    <xdr:ext cx="7366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733800" y="14202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86</xdr:row>
      <xdr:rowOff>60182</xdr:rowOff>
    </xdr:from>
    <xdr:to>
      <xdr:col>15</xdr:col>
      <xdr:colOff>82550</xdr:colOff>
      <xdr:row>87</xdr:row>
      <xdr:rowOff>151923</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2336800" y="14804882"/>
          <a:ext cx="889000" cy="26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94043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844800" y="14152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165379</xdr:rowOff>
    </xdr:from>
    <xdr:to>
      <xdr:col>11</xdr:col>
      <xdr:colOff>31750</xdr:colOff>
      <xdr:row>86</xdr:row>
      <xdr:rowOff>60182</xdr:rowOff>
    </xdr:to>
    <xdr:cxnSp macro="">
      <xdr:nvCxnSpPr>
        <xdr:cNvPr id="208" name="直線コネクタ 207">
          <a:extLst>
            <a:ext uri="{FF2B5EF4-FFF2-40B4-BE49-F238E27FC236}">
              <a16:creationId xmlns:a16="http://schemas.microsoft.com/office/drawing/2014/main" id="{00000000-0008-0000-0300-0000D0000000}"/>
            </a:ext>
          </a:extLst>
        </xdr:cNvPr>
        <xdr:cNvCxnSpPr/>
      </xdr:nvCxnSpPr>
      <xdr:spPr>
        <a:xfrm>
          <a:off x="1447800" y="14738629"/>
          <a:ext cx="889000" cy="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a:extLst>
            <a:ext uri="{FF2B5EF4-FFF2-40B4-BE49-F238E27FC236}">
              <a16:creationId xmlns:a16="http://schemas.microsoft.com/office/drawing/2014/main" id="{00000000-0008-0000-0300-0000D3000000}"/>
            </a:ext>
          </a:extLst>
        </xdr:cNvPr>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39164</xdr:rowOff>
    </xdr:from>
    <xdr:to>
      <xdr:col>23</xdr:col>
      <xdr:colOff>184150</xdr:colOff>
      <xdr:row>89</xdr:row>
      <xdr:rowOff>140764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902200" y="1529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106491</xdr:rowOff>
    </xdr:from>
    <xdr:ext cx="762000" cy="259045"/>
    <xdr:sp macro="" textlink="">
      <xdr:nvSpPr>
        <xdr:cNvPr id="219" name="人件費・物件費等の状況該当値テキスト">
          <a:extLst>
            <a:ext uri="{FF2B5EF4-FFF2-40B4-BE49-F238E27FC236}">
              <a16:creationId xmlns:a16="http://schemas.microsoft.com/office/drawing/2014/main" id="{00000000-0008-0000-0300-0000DB000000}"/>
            </a:ext>
          </a:extLst>
        </xdr:cNvPr>
        <xdr:cNvSpPr txBox="1"/>
      </xdr:nvSpPr>
      <xdr:spPr>
        <a:xfrm>
          <a:off x="5041900" y="1519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18360</xdr:rowOff>
    </xdr:from>
    <xdr:to>
      <xdr:col>19</xdr:col>
      <xdr:colOff>184150</xdr:colOff>
      <xdr:row>89</xdr:row>
      <xdr:rowOff>119960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4064000" y="152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104737</xdr:rowOff>
    </xdr:from>
    <xdr:ext cx="7366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3733800" y="15363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101123</xdr:rowOff>
    </xdr:from>
    <xdr:to>
      <xdr:col>15</xdr:col>
      <xdr:colOff>133350</xdr:colOff>
      <xdr:row>88</xdr:row>
      <xdr:rowOff>31273</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3175000" y="15017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88</xdr:row>
      <xdr:rowOff>16050</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2844800" y="15103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9382</xdr:rowOff>
    </xdr:from>
    <xdr:to>
      <xdr:col>11</xdr:col>
      <xdr:colOff>82550</xdr:colOff>
      <xdr:row>86</xdr:row>
      <xdr:rowOff>110982</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2286000" y="1475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95759</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955800" y="1484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114579</xdr:rowOff>
    </xdr:from>
    <xdr:to>
      <xdr:col>7</xdr:col>
      <xdr:colOff>31750</xdr:colOff>
      <xdr:row>86</xdr:row>
      <xdr:rowOff>44729</xdr:rowOff>
    </xdr:to>
    <xdr:sp macro="" textlink="">
      <xdr:nvSpPr>
        <xdr:cNvPr id="226" name="楕円 225">
          <a:extLst>
            <a:ext uri="{FF2B5EF4-FFF2-40B4-BE49-F238E27FC236}">
              <a16:creationId xmlns:a16="http://schemas.microsoft.com/office/drawing/2014/main" id="{00000000-0008-0000-0300-0000E2000000}"/>
            </a:ext>
          </a:extLst>
        </xdr:cNvPr>
        <xdr:cNvSpPr/>
      </xdr:nvSpPr>
      <xdr:spPr>
        <a:xfrm>
          <a:off x="1397000" y="1468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29506</xdr:rowOff>
    </xdr:from>
    <xdr:ext cx="762000" cy="259045"/>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066800" y="1477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a:extLst>
            <a:ext uri="{FF2B5EF4-FFF2-40B4-BE49-F238E27FC236}">
              <a16:creationId xmlns:a16="http://schemas.microsoft.com/office/drawing/2014/main" id="{00000000-0008-0000-0300-0000EF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からほぼ横ばいであり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、全国市平均、類似団体との比較においては、依然平均を下回っている状況である。今後も、給与については、国や他の地方公共団体及び地域の民間企業の給与水準を考慮しながら適正化に努める。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51859</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6179800" y="14605000"/>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51859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564784"/>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84</xdr:row>
      <xdr:rowOff>162984</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564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113241</xdr:rowOff>
    </xdr:from>
    <xdr:to>
      <xdr:col>68</xdr:col>
      <xdr:colOff>152400</xdr:colOff>
      <xdr:row>84</xdr:row>
      <xdr:rowOff>162984</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343591"/>
          <a:ext cx="889000" cy="221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1059</xdr:rowOff>
    </xdr:from>
    <xdr:to>
      <xdr:col>77</xdr:col>
      <xdr:colOff>95250</xdr:colOff>
      <xdr:row>85</xdr:row>
      <xdr:rowOff>102659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74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112836</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43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52511</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62441</xdr:rowOff>
    </xdr:from>
    <xdr:to>
      <xdr:col>64</xdr:col>
      <xdr:colOff>152400</xdr:colOff>
      <xdr:row>83</xdr:row>
      <xdr:rowOff>164041</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2768</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406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大型合併により類似団体と比較し職員数が多く、また、市の面積が広いことにより支所・出張所を配置せざるを得ず、</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年度の職員数は類似団体平均を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人上回る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9.34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人となっている。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年度と比較すると、類似団体が</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0.78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人の増加に対し、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人の増加となっている。また、Ｈ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年度と比較し職員数は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人減少しているが、人口減の影響もあり人口千人当たり職員数は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人の増加となった。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今後も、唐津市定員管理計画に基づき、適正な定員管理に努める。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17399</xdr:rowOff>
    </xdr:from>
    <xdr:to>
      <xdr:col>81</xdr:col>
      <xdr:colOff>44450</xdr:colOff>
      <xdr:row>66</xdr:row>
      <xdr:rowOff>43942</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1333099"/>
          <a:ext cx="8382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2921</xdr:rowOff>
    </xdr:from>
    <xdr:to>
      <xdr:col>77</xdr:col>
      <xdr:colOff>44450</xdr:colOff>
      <xdr:row>66</xdr:row>
      <xdr:rowOff>17399</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13186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135763</xdr:rowOff>
    </xdr:from>
    <xdr:to>
      <xdr:col>72</xdr:col>
      <xdr:colOff>203200</xdr:colOff>
      <xdr:row>66</xdr:row>
      <xdr:rowOff>2921</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1280013"/>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114046</xdr:rowOff>
    </xdr:from>
    <xdr:to>
      <xdr:col>68</xdr:col>
      <xdr:colOff>152400</xdr:colOff>
      <xdr:row>65</xdr:row>
      <xdr:rowOff>135763</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1258296"/>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164592</xdr:rowOff>
    </xdr:from>
    <xdr:to>
      <xdr:col>81</xdr:col>
      <xdr:colOff>95250</xdr:colOff>
      <xdr:row>66</xdr:row>
      <xdr:rowOff>94742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13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136669</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128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138049</xdr:rowOff>
    </xdr:from>
    <xdr:to>
      <xdr:col>77</xdr:col>
      <xdr:colOff>95250</xdr:colOff>
      <xdr:row>66</xdr:row>
      <xdr:rowOff>68199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128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52976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1368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123571</xdr:rowOff>
    </xdr:from>
    <xdr:to>
      <xdr:col>73</xdr:col>
      <xdr:colOff>44450</xdr:colOff>
      <xdr:row>66</xdr:row>
      <xdr:rowOff>53721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38498</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135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84963</xdr:rowOff>
    </xdr:from>
    <xdr:to>
      <xdr:col>68</xdr:col>
      <xdr:colOff>203200</xdr:colOff>
      <xdr:row>66</xdr:row>
      <xdr:rowOff>15113</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171340</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131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63246</xdr:rowOff>
    </xdr:from>
    <xdr:to>
      <xdr:col>64</xdr:col>
      <xdr:colOff>152400</xdr:colOff>
      <xdr:row>65</xdr:row>
      <xdr:rowOff>164846</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120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149623</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129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、過去の地方債につき一部償還終了を迎えたことなど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％改善した。しかしながら、類似団体との比較では、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ポイント上回っており、依然として高い比率である。今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とも、唐津市財政計画の数値を目標に公債費の抑制に努めるとともに、公営企業の経営健全化による繰出金の削減を図るなど健全な財政運営に努める。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25400</xdr:rowOff>
    </xdr:from>
    <xdr:to>
      <xdr:col>81</xdr:col>
      <xdr:colOff>44450</xdr:colOff>
      <xdr:row>42</xdr:row>
      <xdr:rowOff>65617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263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87223</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602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65617</xdr:rowOff>
    </xdr:from>
    <xdr:to>
      <xdr:col>77</xdr:col>
      <xdr:colOff>44450</xdr:colOff>
      <xdr:row>42</xdr:row>
      <xdr:rowOff>113877</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266517"/>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43197</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55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113877</xdr:rowOff>
    </xdr:from>
    <xdr:to>
      <xdr:col>72</xdr:col>
      <xdr:colOff>203200</xdr:colOff>
      <xdr:row>43</xdr:row>
      <xdr:rowOff>30904</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4401800" y="731477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111337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7403254"/>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146050</xdr:rowOff>
    </xdr:from>
    <xdr:to>
      <xdr:col>81</xdr:col>
      <xdr:colOff>95250</xdr:colOff>
      <xdr:row>42</xdr:row>
      <xdr:rowOff>76200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118127</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14817</xdr:rowOff>
    </xdr:from>
    <xdr:to>
      <xdr:col>77</xdr:col>
      <xdr:colOff>95250</xdr:colOff>
      <xdr:row>42</xdr:row>
      <xdr:rowOff>116417</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101194</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63077</xdr:rowOff>
    </xdr:from>
    <xdr:to>
      <xdr:col>73</xdr:col>
      <xdr:colOff>44450</xdr:colOff>
      <xdr:row>42</xdr:row>
      <xdr:rowOff>164677</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149454</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60537</xdr:rowOff>
    </xdr:from>
    <xdr:to>
      <xdr:col>64</xdr:col>
      <xdr:colOff>152400</xdr:colOff>
      <xdr:row>43</xdr:row>
      <xdr:rowOff>162137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146914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下水道事業等の公営企業債等に係る繰入見込額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職員の退職手当負担見込額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により将来負担額が減少し、比率は改善した。しかしながら、類似団体平均と比較すると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60.9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ポイント上回っており高い水準となっている。今後も、有利な起債の活用を基本とし純地方債残高の逓減を図るとともに、公営企業の経営健全化による繰出金の削減を図り財政の健全化に努める。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126335</xdr:rowOff>
    </xdr:from>
    <xdr:to>
      <xdr:col>81</xdr:col>
      <xdr:colOff>44450</xdr:colOff>
      <xdr:row>20</xdr:row>
      <xdr:rowOff>147018</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3555335"/>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147018</xdr:rowOff>
    </xdr:from>
    <xdr:to>
      <xdr:col>77</xdr:col>
      <xdr:colOff>44450</xdr:colOff>
      <xdr:row>22</xdr:row>
      <xdr:rowOff>44269</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3576018"/>
          <a:ext cx="889000" cy="240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14393</xdr:rowOff>
    </xdr:from>
    <xdr:to>
      <xdr:col>72</xdr:col>
      <xdr:colOff>203200</xdr:colOff>
      <xdr:row>22</xdr:row>
      <xdr:rowOff>44269</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a:off x="14401800" y="378629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14393</xdr:rowOff>
    </xdr:from>
    <xdr:to>
      <xdr:col>68</xdr:col>
      <xdr:colOff>152400</xdr:colOff>
      <xdr:row>22</xdr:row>
      <xdr:rowOff>31629</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37862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75535</xdr:rowOff>
    </xdr:from>
    <xdr:to>
      <xdr:col>81</xdr:col>
      <xdr:colOff>95250</xdr:colOff>
      <xdr:row>21</xdr:row>
      <xdr:rowOff>5685</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3504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20</xdr:row>
      <xdr:rowOff>47612</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3476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96218</xdr:rowOff>
    </xdr:from>
    <xdr:to>
      <xdr:col>77</xdr:col>
      <xdr:colOff>95250</xdr:colOff>
      <xdr:row>21</xdr:row>
      <xdr:rowOff>26368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352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11145</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36115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164919</xdr:rowOff>
    </xdr:from>
    <xdr:to>
      <xdr:col>73</xdr:col>
      <xdr:colOff>44450</xdr:colOff>
      <xdr:row>22</xdr:row>
      <xdr:rowOff>95069</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376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79846</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3851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135043</xdr:rowOff>
    </xdr:from>
    <xdr:to>
      <xdr:col>68</xdr:col>
      <xdr:colOff>203200</xdr:colOff>
      <xdr:row>22</xdr:row>
      <xdr:rowOff>65193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373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49970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382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152279</xdr:rowOff>
    </xdr:from>
    <xdr:to>
      <xdr:col>64</xdr:col>
      <xdr:colOff>152400</xdr:colOff>
      <xdr:row>22</xdr:row>
      <xdr:rowOff>82429</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67206</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383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年度の人件費にかかる経常収支比率は、類似団体平均より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5.1</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27.5</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ている。消防や清掃など一部事務組合によらず、自前で行っている業務が多いため人口千人当たりの職員数が類似団体と比較して多くなっている。大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41</xdr:row>
      <xdr:rowOff>37193</xdr:rowOff>
    </xdr:from>
    <xdr:to>
      <xdr:col>24</xdr:col>
      <xdr:colOff>25400</xdr:colOff>
      <xdr:row>41</xdr:row>
      <xdr:rowOff>118835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a:off x="3987800" y="7066643"/>
          <a:ext cx="8382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41</xdr:row>
      <xdr:rowOff>37193</xdr:rowOff>
    </xdr:from>
    <xdr:to>
      <xdr:col>19</xdr:col>
      <xdr:colOff>187325</xdr:colOff>
      <xdr:row>41</xdr:row>
      <xdr:rowOff>102507</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7066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127000</xdr:rowOff>
    </xdr:from>
    <xdr:to>
      <xdr:col>15</xdr:col>
      <xdr:colOff>98425</xdr:colOff>
      <xdr:row>41</xdr:row>
      <xdr:rowOff>102507</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9850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45357</xdr:rowOff>
    </xdr:from>
    <xdr:to>
      <xdr:col>11</xdr:col>
      <xdr:colOff>9525</xdr:colOff>
      <xdr:row>40</xdr:row>
      <xdr:rowOff>127000</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903357"/>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41</xdr:row>
      <xdr:rowOff>68035</xdr:rowOff>
    </xdr:from>
    <xdr:to>
      <xdr:col>24</xdr:col>
      <xdr:colOff>76200</xdr:colOff>
      <xdr:row>41</xdr:row>
      <xdr:rowOff>169635</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709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148062</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157843</xdr:rowOff>
    </xdr:from>
    <xdr:to>
      <xdr:col>20</xdr:col>
      <xdr:colOff>38100</xdr:colOff>
      <xdr:row>41</xdr:row>
      <xdr:rowOff>87993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72770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102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41</xdr:row>
      <xdr:rowOff>51707</xdr:rowOff>
    </xdr:from>
    <xdr:to>
      <xdr:col>15</xdr:col>
      <xdr:colOff>149225</xdr:colOff>
      <xdr:row>41</xdr:row>
      <xdr:rowOff>153307</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70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138084</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7167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76200</xdr:rowOff>
    </xdr:from>
    <xdr:to>
      <xdr:col>11</xdr:col>
      <xdr:colOff>60325</xdr:colOff>
      <xdr:row>41</xdr:row>
      <xdr:rowOff>6350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162577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166007</xdr:rowOff>
    </xdr:from>
    <xdr:to>
      <xdr:col>6</xdr:col>
      <xdr:colOff>171450</xdr:colOff>
      <xdr:row>40</xdr:row>
      <xdr:rowOff>96157</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85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80934</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93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年度の物件費に係る経常収支比率は、施設の維持管理に伴う委託料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13.9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％となった。また、類似団体との比較においては、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くなっている。今後、老朽施設の維持管理経費は増加する見込みであるため、財政計画や公共施設等総合管理計画に基づき、徹底した事業選択やスクラップアンドビルドを実施し、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00000000-0008-0000-0400-00007C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0000000-0008-0000-0400-00007D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a:extLst>
            <a:ext uri="{FF2B5EF4-FFF2-40B4-BE49-F238E27FC236}">
              <a16:creationId xmlns:a16="http://schemas.microsoft.com/office/drawing/2014/main" id="{00000000-0008-0000-0400-00007F000000}"/>
            </a:ext>
          </a:extLst>
        </xdr:cNvPr>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a:extLst>
            <a:ext uri="{FF2B5EF4-FFF2-40B4-BE49-F238E27FC236}">
              <a16:creationId xmlns:a16="http://schemas.microsoft.com/office/drawing/2014/main" id="{00000000-0008-0000-0400-000081000000}"/>
            </a:ext>
          </a:extLst>
        </xdr:cNvPr>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61686</xdr:rowOff>
    </xdr:from>
    <xdr:to>
      <xdr:col>82</xdr:col>
      <xdr:colOff>107950</xdr:colOff>
      <xdr:row>16</xdr:row>
      <xdr:rowOff>159657</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5671800" y="2804886"/>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146248</xdr:rowOff>
    </xdr:from>
    <xdr:ext cx="762000" cy="259045"/>
    <xdr:sp macro="" textlink="">
      <xdr:nvSpPr>
        <xdr:cNvPr id="132" name="物件費平均値テキスト">
          <a:extLst>
            <a:ext uri="{FF2B5EF4-FFF2-40B4-BE49-F238E27FC236}">
              <a16:creationId xmlns:a16="http://schemas.microsoft.com/office/drawing/2014/main" id="{00000000-0008-0000-0400-000084000000}"/>
            </a:ext>
          </a:extLst>
        </xdr:cNvPr>
        <xdr:cNvSpPr txBox="1"/>
      </xdr:nvSpPr>
      <xdr:spPr>
        <a:xfrm>
          <a:off x="16598900" y="288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78014</xdr:rowOff>
    </xdr:from>
    <xdr:to>
      <xdr:col>78</xdr:col>
      <xdr:colOff>69850</xdr:colOff>
      <xdr:row>16</xdr:row>
      <xdr:rowOff>159657</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4782800" y="282121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40113</xdr:rowOff>
    </xdr:from>
    <xdr:ext cx="7366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290800" y="2954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135164</xdr:rowOff>
    </xdr:from>
    <xdr:to>
      <xdr:col>73</xdr:col>
      <xdr:colOff>180975</xdr:colOff>
      <xdr:row>16</xdr:row>
      <xdr:rowOff>78014</xdr:rowOff>
    </xdr:to>
    <xdr:cxnSp macro="">
      <xdr:nvCxnSpPr>
        <xdr:cNvPr id="137" name="直線コネクタ 136">
          <a:extLst>
            <a:ext uri="{FF2B5EF4-FFF2-40B4-BE49-F238E27FC236}">
              <a16:creationId xmlns:a16="http://schemas.microsoft.com/office/drawing/2014/main" id="{00000000-0008-0000-0400-000089000000}"/>
            </a:ext>
          </a:extLst>
        </xdr:cNvPr>
        <xdr:cNvCxnSpPr/>
      </xdr:nvCxnSpPr>
      <xdr:spPr>
        <a:xfrm>
          <a:off x="13893800" y="2706914"/>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7456</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401800" y="2922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135164</xdr:rowOff>
    </xdr:from>
    <xdr:to>
      <xdr:col>69</xdr:col>
      <xdr:colOff>92075</xdr:colOff>
      <xdr:row>16</xdr:row>
      <xdr:rowOff>12700</xdr:rowOff>
    </xdr:to>
    <xdr:cxnSp macro="">
      <xdr:nvCxnSpPr>
        <xdr:cNvPr id="140" name="直線コネクタ 139">
          <a:extLst>
            <a:ext uri="{FF2B5EF4-FFF2-40B4-BE49-F238E27FC236}">
              <a16:creationId xmlns:a16="http://schemas.microsoft.com/office/drawing/2014/main" id="{00000000-0008-0000-0400-00008C000000}"/>
            </a:ext>
          </a:extLst>
        </xdr:cNvPr>
        <xdr:cNvCxnSpPr/>
      </xdr:nvCxnSpPr>
      <xdr:spPr>
        <a:xfrm flipV="1">
          <a:off x="13004800" y="2706914"/>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a:extLst>
            <a:ext uri="{FF2B5EF4-FFF2-40B4-BE49-F238E27FC236}">
              <a16:creationId xmlns:a16="http://schemas.microsoft.com/office/drawing/2014/main" id="{00000000-0008-0000-0400-00008F000000}"/>
            </a:ext>
          </a:extLst>
        </xdr:cNvPr>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10886</xdr:rowOff>
    </xdr:from>
    <xdr:to>
      <xdr:col>82</xdr:col>
      <xdr:colOff>158750</xdr:colOff>
      <xdr:row>16</xdr:row>
      <xdr:rowOff>112486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6459200" y="2754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27413</xdr:rowOff>
    </xdr:from>
    <xdr:ext cx="762000" cy="259045"/>
    <xdr:sp macro="" textlink="">
      <xdr:nvSpPr>
        <xdr:cNvPr id="151" name="物件費該当値テキスト">
          <a:extLst>
            <a:ext uri="{FF2B5EF4-FFF2-40B4-BE49-F238E27FC236}">
              <a16:creationId xmlns:a16="http://schemas.microsoft.com/office/drawing/2014/main" id="{00000000-0008-0000-0400-000097000000}"/>
            </a:ext>
          </a:extLst>
        </xdr:cNvPr>
        <xdr:cNvSpPr txBox="1"/>
      </xdr:nvSpPr>
      <xdr:spPr>
        <a:xfrm>
          <a:off x="16598900" y="259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108857</xdr:rowOff>
    </xdr:from>
    <xdr:to>
      <xdr:col>78</xdr:col>
      <xdr:colOff>120650</xdr:colOff>
      <xdr:row>17</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5621000" y="2852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49184</xdr:rowOff>
    </xdr:from>
    <xdr:ext cx="7366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5290800" y="2620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27214</xdr:rowOff>
    </xdr:from>
    <xdr:to>
      <xdr:col>74</xdr:col>
      <xdr:colOff>31750</xdr:colOff>
      <xdr:row>16</xdr:row>
      <xdr:rowOff>128814</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138991</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4401800" y="253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84364</xdr:rowOff>
    </xdr:from>
    <xdr:to>
      <xdr:col>69</xdr:col>
      <xdr:colOff>142875</xdr:colOff>
      <xdr:row>16</xdr:row>
      <xdr:rowOff>14514</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3843000" y="2656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24691</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3512800" y="2424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58" name="楕円 157">
          <a:extLst>
            <a:ext uri="{FF2B5EF4-FFF2-40B4-BE49-F238E27FC236}">
              <a16:creationId xmlns:a16="http://schemas.microsoft.com/office/drawing/2014/main" id="{00000000-0008-0000-0400-00009E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73677</xdr:rowOff>
    </xdr:from>
    <xdr:ext cx="762000" cy="259045"/>
    <xdr:sp macro="" textlink="">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00000000-0008-0000-0400-0000A8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00000000-0008-0000-0400-0000A9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年度の扶助費に係る経常収支比率は、教育・保育施設給付費など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ポイント下回ってはいるが、今後は子育て分野、高齢者福祉、障がい者福祉等各分野で増加が見込まれることから、適正な執行などにより、経費削減に努める。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00000000-0008-0000-0400-0000BC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a:extLst>
            <a:ext uri="{FF2B5EF4-FFF2-40B4-BE49-F238E27FC236}">
              <a16:creationId xmlns:a16="http://schemas.microsoft.com/office/drawing/2014/main" id="{00000000-0008-0000-0400-0000BE000000}"/>
            </a:ext>
          </a:extLst>
        </xdr:cNvPr>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a:extLst>
            <a:ext uri="{FF2B5EF4-FFF2-40B4-BE49-F238E27FC236}">
              <a16:creationId xmlns:a16="http://schemas.microsoft.com/office/drawing/2014/main" id="{00000000-0008-0000-0400-0000C0000000}"/>
            </a:ext>
          </a:extLst>
        </xdr:cNvPr>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3987800" y="92764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a:extLst>
            <a:ext uri="{FF2B5EF4-FFF2-40B4-BE49-F238E27FC236}">
              <a16:creationId xmlns:a16="http://schemas.microsoft.com/office/drawing/2014/main" id="{00000000-0008-0000-0400-0000C3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18143</xdr:rowOff>
    </xdr:from>
    <xdr:to>
      <xdr:col>19</xdr:col>
      <xdr:colOff>187325</xdr:colOff>
      <xdr:row>54</xdr:row>
      <xdr:rowOff>18143</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3098800" y="9276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124278</xdr:rowOff>
    </xdr:from>
    <xdr:to>
      <xdr:col>15</xdr:col>
      <xdr:colOff>98425</xdr:colOff>
      <xdr:row>54</xdr:row>
      <xdr:rowOff>18143</xdr:rowOff>
    </xdr:to>
    <xdr:cxnSp macro="">
      <xdr:nvCxnSpPr>
        <xdr:cNvPr id="200" name="直線コネクタ 199">
          <a:extLst>
            <a:ext uri="{FF2B5EF4-FFF2-40B4-BE49-F238E27FC236}">
              <a16:creationId xmlns:a16="http://schemas.microsoft.com/office/drawing/2014/main" id="{00000000-0008-0000-0400-0000C8000000}"/>
            </a:ext>
          </a:extLst>
        </xdr:cNvPr>
        <xdr:cNvCxnSpPr/>
      </xdr:nvCxnSpPr>
      <xdr:spPr>
        <a:xfrm>
          <a:off x="2209800" y="92111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a:extLst>
            <a:ext uri="{FF2B5EF4-FFF2-40B4-BE49-F238E27FC236}">
              <a16:creationId xmlns:a16="http://schemas.microsoft.com/office/drawing/2014/main" id="{00000000-0008-0000-0400-0000C9000000}"/>
            </a:ext>
          </a:extLst>
        </xdr:cNvPr>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26307</xdr:rowOff>
    </xdr:from>
    <xdr:to>
      <xdr:col>11</xdr:col>
      <xdr:colOff>9525</xdr:colOff>
      <xdr:row>53</xdr:row>
      <xdr:rowOff>124278</xdr:rowOff>
    </xdr:to>
    <xdr:cxnSp macro="">
      <xdr:nvCxnSpPr>
        <xdr:cNvPr id="203" name="直線コネクタ 202">
          <a:extLst>
            <a:ext uri="{FF2B5EF4-FFF2-40B4-BE49-F238E27FC236}">
              <a16:creationId xmlns:a16="http://schemas.microsoft.com/office/drawing/2014/main" id="{00000000-0008-0000-0400-0000CB000000}"/>
            </a:ext>
          </a:extLst>
        </xdr:cNvPr>
        <xdr:cNvCxnSpPr/>
      </xdr:nvCxnSpPr>
      <xdr:spPr>
        <a:xfrm>
          <a:off x="1320800" y="91131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a:extLst>
            <a:ext uri="{FF2B5EF4-FFF2-40B4-BE49-F238E27FC236}">
              <a16:creationId xmlns:a16="http://schemas.microsoft.com/office/drawing/2014/main" id="{00000000-0008-0000-0400-0000CC000000}"/>
            </a:ext>
          </a:extLst>
        </xdr:cNvPr>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a:extLst>
            <a:ext uri="{FF2B5EF4-FFF2-40B4-BE49-F238E27FC236}">
              <a16:creationId xmlns:a16="http://schemas.microsoft.com/office/drawing/2014/main" id="{00000000-0008-0000-0400-0000CE000000}"/>
            </a:ext>
          </a:extLst>
        </xdr:cNvPr>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14" name="扶助費該当値テキスト">
          <a:extLst>
            <a:ext uri="{FF2B5EF4-FFF2-40B4-BE49-F238E27FC236}">
              <a16:creationId xmlns:a16="http://schemas.microsoft.com/office/drawing/2014/main" id="{00000000-0008-0000-0400-0000D6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138793</xdr:rowOff>
    </xdr:from>
    <xdr:to>
      <xdr:col>20</xdr:col>
      <xdr:colOff>38100</xdr:colOff>
      <xdr:row>54</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3937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79120</xdr:rowOff>
    </xdr:from>
    <xdr:ext cx="7366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3606800" y="8994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138793</xdr:rowOff>
    </xdr:from>
    <xdr:to>
      <xdr:col>15</xdr:col>
      <xdr:colOff>149225</xdr:colOff>
      <xdr:row>54</xdr:row>
      <xdr:rowOff>68943</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3048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79120</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2717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73478</xdr:rowOff>
    </xdr:from>
    <xdr:to>
      <xdr:col>11</xdr:col>
      <xdr:colOff>60325</xdr:colOff>
      <xdr:row>54</xdr:row>
      <xdr:rowOff>3628</xdr:rowOff>
    </xdr:to>
    <xdr:sp macro="" textlink="">
      <xdr:nvSpPr>
        <xdr:cNvPr id="219" name="楕円 218">
          <a:extLst>
            <a:ext uri="{FF2B5EF4-FFF2-40B4-BE49-F238E27FC236}">
              <a16:creationId xmlns:a16="http://schemas.microsoft.com/office/drawing/2014/main" id="{00000000-0008-0000-0400-0000DB000000}"/>
            </a:ext>
          </a:extLst>
        </xdr:cNvPr>
        <xdr:cNvSpPr/>
      </xdr:nvSpPr>
      <xdr:spPr>
        <a:xfrm>
          <a:off x="2159000" y="916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13805</xdr:rowOff>
    </xdr:from>
    <xdr:ext cx="762000" cy="259045"/>
    <xdr:sp macro="" textlink="">
      <xdr:nvSpPr>
        <xdr:cNvPr id="220" name="テキスト ボックス 219">
          <a:extLst>
            <a:ext uri="{FF2B5EF4-FFF2-40B4-BE49-F238E27FC236}">
              <a16:creationId xmlns:a16="http://schemas.microsoft.com/office/drawing/2014/main" id="{00000000-0008-0000-0400-0000DC000000}"/>
            </a:ext>
          </a:extLst>
        </xdr:cNvPr>
        <xdr:cNvSpPr txBox="1"/>
      </xdr:nvSpPr>
      <xdr:spPr>
        <a:xfrm>
          <a:off x="1828800" y="892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146957</xdr:rowOff>
    </xdr:from>
    <xdr:to>
      <xdr:col>6</xdr:col>
      <xdr:colOff>171450</xdr:colOff>
      <xdr:row>53</xdr:row>
      <xdr:rowOff>77107</xdr:rowOff>
    </xdr:to>
    <xdr:sp macro="" textlink="">
      <xdr:nvSpPr>
        <xdr:cNvPr id="221" name="楕円 220">
          <a:extLst>
            <a:ext uri="{FF2B5EF4-FFF2-40B4-BE49-F238E27FC236}">
              <a16:creationId xmlns:a16="http://schemas.microsoft.com/office/drawing/2014/main" id="{00000000-0008-0000-0400-0000DD000000}"/>
            </a:ext>
          </a:extLst>
        </xdr:cNvPr>
        <xdr:cNvSpPr/>
      </xdr:nvSpPr>
      <xdr:spPr>
        <a:xfrm>
          <a:off x="1270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51</xdr:row>
      <xdr:rowOff>87284</xdr:rowOff>
    </xdr:from>
    <xdr:ext cx="762000" cy="259045"/>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939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00000000-0008-0000-0400-0000E8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その他に係る経常収支比率は、</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H29</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年度</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より</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0.2</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％上がり</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13.1</a:t>
          </a:r>
          <a:r>
            <a:rPr lang="ja-JP" altLang="en-US" sz="1300" b="0" i="0" baseline="0">
              <a:solidFill>
                <a:schemeClr val="dk1"/>
              </a:solidFill>
              <a:effectLst/>
              <a:latin typeface="ＭＳ Ｐゴシック" panose="020B0600070205080204" pitchFamily="50" charset="-128"/>
              <a:ea typeface="ＭＳ Ｐゴシック" panose="020B0600070205080204" pitchFamily="50" charset="-128"/>
              <a:cs typeface="+mn-cs"/>
            </a:rPr>
            <a:t>％となった。また、</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a:t>
          </a:r>
          <a:r>
            <a:rPr lang="en-US"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0.3</a:t>
          </a:r>
          <a:r>
            <a:rPr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下回っている。内訳は、後期高齢者医療や介護保険などの特別会計への繰出金が多いが、高齢化の進展に伴い医療費や給付費がますます増加していく見込である。今後は保険料や使用料などの適正化による経営の健全化を図るとともに、経費削減などを行い、繰出金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a:extLst>
            <a:ext uri="{FF2B5EF4-FFF2-40B4-BE49-F238E27FC236}">
              <a16:creationId xmlns:a16="http://schemas.microsoft.com/office/drawing/2014/main" id="{00000000-0008-0000-0400-0000FB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a:extLst>
            <a:ext uri="{FF2B5EF4-FFF2-40B4-BE49-F238E27FC236}">
              <a16:creationId xmlns:a16="http://schemas.microsoft.com/office/drawing/2014/main" id="{00000000-0008-0000-0400-0000FD000000}"/>
            </a:ext>
          </a:extLst>
        </xdr:cNvPr>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a:extLst>
            <a:ext uri="{FF2B5EF4-FFF2-40B4-BE49-F238E27FC236}">
              <a16:creationId xmlns:a16="http://schemas.microsoft.com/office/drawing/2014/main" id="{00000000-0008-0000-0400-0000FF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53522</xdr:rowOff>
    </xdr:from>
    <xdr:to>
      <xdr:col>82</xdr:col>
      <xdr:colOff>107950</xdr:colOff>
      <xdr:row>57</xdr:row>
      <xdr:rowOff>86178</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5671800" y="98261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56442</xdr:rowOff>
    </xdr:from>
    <xdr:ext cx="762000" cy="259045"/>
    <xdr:sp macro="" textlink="">
      <xdr:nvSpPr>
        <xdr:cNvPr id="258" name="その他平均値テキスト">
          <a:extLst>
            <a:ext uri="{FF2B5EF4-FFF2-40B4-BE49-F238E27FC236}">
              <a16:creationId xmlns:a16="http://schemas.microsoft.com/office/drawing/2014/main" id="{00000000-0008-0000-0400-000002010000}"/>
            </a:ext>
          </a:extLst>
        </xdr:cNvPr>
        <xdr:cNvSpPr txBox="1"/>
      </xdr:nvSpPr>
      <xdr:spPr>
        <a:xfrm>
          <a:off x="16598900" y="9829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53522</xdr:rowOff>
    </xdr:from>
    <xdr:to>
      <xdr:col>78</xdr:col>
      <xdr:colOff>69850</xdr:colOff>
      <xdr:row>57</xdr:row>
      <xdr:rowOff>53522</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4782800" y="98261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154412</xdr:rowOff>
    </xdr:from>
    <xdr:ext cx="7366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290800" y="9927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143328</xdr:rowOff>
    </xdr:from>
    <xdr:to>
      <xdr:col>73</xdr:col>
      <xdr:colOff>180975</xdr:colOff>
      <xdr:row>57</xdr:row>
      <xdr:rowOff>53522</xdr:rowOff>
    </xdr:to>
    <xdr:cxnSp macro="">
      <xdr:nvCxnSpPr>
        <xdr:cNvPr id="263" name="直線コネクタ 262">
          <a:extLst>
            <a:ext uri="{FF2B5EF4-FFF2-40B4-BE49-F238E27FC236}">
              <a16:creationId xmlns:a16="http://schemas.microsoft.com/office/drawing/2014/main" id="{00000000-0008-0000-0400-000007010000}"/>
            </a:ext>
          </a:extLst>
        </xdr:cNvPr>
        <xdr:cNvCxnSpPr/>
      </xdr:nvCxnSpPr>
      <xdr:spPr>
        <a:xfrm>
          <a:off x="13893800" y="97445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a:extLst>
            <a:ext uri="{FF2B5EF4-FFF2-40B4-BE49-F238E27FC236}">
              <a16:creationId xmlns:a16="http://schemas.microsoft.com/office/drawing/2014/main" id="{00000000-0008-0000-0400-000008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56</xdr:row>
      <xdr:rowOff>143328</xdr:rowOff>
    </xdr:to>
    <xdr:cxnSp macro="">
      <xdr:nvCxnSpPr>
        <xdr:cNvPr id="266" name="直線コネクタ 265">
          <a:extLst>
            <a:ext uri="{FF2B5EF4-FFF2-40B4-BE49-F238E27FC236}">
              <a16:creationId xmlns:a16="http://schemas.microsoft.com/office/drawing/2014/main" id="{00000000-0008-0000-0400-00000A010000}"/>
            </a:ext>
          </a:extLst>
        </xdr:cNvPr>
        <xdr:cNvCxnSpPr/>
      </xdr:nvCxnSpPr>
      <xdr:spPr>
        <a:xfrm>
          <a:off x="13004800" y="9728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31949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a:extLst>
            <a:ext uri="{FF2B5EF4-FFF2-40B4-BE49-F238E27FC236}">
              <a16:creationId xmlns:a16="http://schemas.microsoft.com/office/drawing/2014/main" id="{00000000-0008-0000-0400-00000D010000}"/>
            </a:ext>
          </a:extLst>
        </xdr:cNvPr>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113592</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10057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35378</xdr:rowOff>
    </xdr:from>
    <xdr:to>
      <xdr:col>82</xdr:col>
      <xdr:colOff>158750</xdr:colOff>
      <xdr:row>57</xdr:row>
      <xdr:rowOff>136978</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64592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51905</xdr:rowOff>
    </xdr:from>
    <xdr:ext cx="762000" cy="259045"/>
    <xdr:sp macro="" textlink="">
      <xdr:nvSpPr>
        <xdr:cNvPr id="277" name="その他該当値テキスト">
          <a:extLst>
            <a:ext uri="{FF2B5EF4-FFF2-40B4-BE49-F238E27FC236}">
              <a16:creationId xmlns:a16="http://schemas.microsoft.com/office/drawing/2014/main" id="{00000000-0008-0000-0400-000015010000}"/>
            </a:ext>
          </a:extLst>
        </xdr:cNvPr>
        <xdr:cNvSpPr txBox="1"/>
      </xdr:nvSpPr>
      <xdr:spPr>
        <a:xfrm>
          <a:off x="16598900" y="965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2722</xdr:rowOff>
    </xdr:from>
    <xdr:to>
      <xdr:col>78</xdr:col>
      <xdr:colOff>120650</xdr:colOff>
      <xdr:row>57</xdr:row>
      <xdr:rowOff>104322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5621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114499</xdr:rowOff>
    </xdr:from>
    <xdr:ext cx="7366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5290800" y="954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2722</xdr:rowOff>
    </xdr:from>
    <xdr:to>
      <xdr:col>74</xdr:col>
      <xdr:colOff>31750</xdr:colOff>
      <xdr:row>57</xdr:row>
      <xdr:rowOff>104322</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47320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114499</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92528</xdr:rowOff>
    </xdr:from>
    <xdr:to>
      <xdr:col>69</xdr:col>
      <xdr:colOff>142875</xdr:colOff>
      <xdr:row>57</xdr:row>
      <xdr:rowOff>22678</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3843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32855</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3512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76200</xdr:rowOff>
    </xdr:from>
    <xdr:to>
      <xdr:col>65</xdr:col>
      <xdr:colOff>53975</xdr:colOff>
      <xdr:row>57</xdr:row>
      <xdr:rowOff>6350</xdr:rowOff>
    </xdr:to>
    <xdr:sp macro="" textlink="">
      <xdr:nvSpPr>
        <xdr:cNvPr id="284" name="楕円 283">
          <a:extLst>
            <a:ext uri="{FF2B5EF4-FFF2-40B4-BE49-F238E27FC236}">
              <a16:creationId xmlns:a16="http://schemas.microsoft.com/office/drawing/2014/main" id="{00000000-0008-0000-0400-00001C010000}"/>
            </a:ext>
          </a:extLst>
        </xdr:cNvPr>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16527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a:extLst>
            <a:ext uri="{FF2B5EF4-FFF2-40B4-BE49-F238E27FC236}">
              <a16:creationId xmlns:a16="http://schemas.microsoft.com/office/drawing/2014/main" id="{00000000-0008-0000-0400-000026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a:extLst>
            <a:ext uri="{FF2B5EF4-FFF2-40B4-BE49-F238E27FC236}">
              <a16:creationId xmlns:a16="http://schemas.microsoft.com/office/drawing/2014/main" id="{00000000-0008-0000-0400-000027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年度の</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％上がり、</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％となった。また、類似団体平均と比較すると</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7.4</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下回っているが、その理由としては、合併市町村で構成していた一部事務組合の事務を合併後直営で行っており、負担金が著しく低いためである。今後は、各種団体などに対する補助金について、過剰、不適当なものがないか全庁的に同一基準で見直しができる方針</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に基づき、経費削減に努める</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110672</xdr:rowOff>
    </xdr:from>
    <xdr:to>
      <xdr:col>82</xdr:col>
      <xdr:colOff>107950</xdr:colOff>
      <xdr:row>32</xdr:row>
      <xdr:rowOff>132443</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5671800" y="5597072"/>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99786</xdr:rowOff>
    </xdr:from>
    <xdr:to>
      <xdr:col>78</xdr:col>
      <xdr:colOff>69850</xdr:colOff>
      <xdr:row>32</xdr:row>
      <xdr:rowOff>110672</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a:off x="14782800" y="5586186"/>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99786</xdr:rowOff>
    </xdr:from>
    <xdr:to>
      <xdr:col>73</xdr:col>
      <xdr:colOff>180975</xdr:colOff>
      <xdr:row>32</xdr:row>
      <xdr:rowOff>99786</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a:off x="13893800" y="55861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99786</xdr:rowOff>
    </xdr:from>
    <xdr:to>
      <xdr:col>69</xdr:col>
      <xdr:colOff>92075</xdr:colOff>
      <xdr:row>32</xdr:row>
      <xdr:rowOff>165100</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flipV="1">
          <a:off x="13004800" y="5586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81643</xdr:rowOff>
    </xdr:from>
    <xdr:to>
      <xdr:col>82</xdr:col>
      <xdr:colOff>158750</xdr:colOff>
      <xdr:row>33</xdr:row>
      <xdr:rowOff>11793</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556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31</xdr:row>
      <xdr:rowOff>161670</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547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59872</xdr:rowOff>
    </xdr:from>
    <xdr:to>
      <xdr:col>78</xdr:col>
      <xdr:colOff>120650</xdr:colOff>
      <xdr:row>32</xdr:row>
      <xdr:rowOff>161472</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554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199</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531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48986</xdr:rowOff>
    </xdr:from>
    <xdr:to>
      <xdr:col>74</xdr:col>
      <xdr:colOff>31750</xdr:colOff>
      <xdr:row>32</xdr:row>
      <xdr:rowOff>150586</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30</xdr:row>
      <xdr:rowOff>160763</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48986</xdr:rowOff>
    </xdr:from>
    <xdr:to>
      <xdr:col>69</xdr:col>
      <xdr:colOff>142875</xdr:colOff>
      <xdr:row>32</xdr:row>
      <xdr:rowOff>150586</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553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160763</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5304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114300</xdr:rowOff>
    </xdr:from>
    <xdr:to>
      <xdr:col>65</xdr:col>
      <xdr:colOff>53975</xdr:colOff>
      <xdr:row>33</xdr:row>
      <xdr:rowOff>44450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54627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年度の公債費に係る経常収支比率は、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％となった。類似団体平均と比較すると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っており、地方債残高も高い水準で推移している。現在活用している地方債は、旧合併特例債など交付税算入額が大きいものが中心であり、実負担は軽減されているが、合併特例期間終了後の代替財源が今後の課題である。今後とも唐津市財政計画の数値を目標に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a:extLst>
            <a:ext uri="{FF2B5EF4-FFF2-40B4-BE49-F238E27FC236}">
              <a16:creationId xmlns:a16="http://schemas.microsoft.com/office/drawing/2014/main" id="{00000000-0008-0000-0400-00007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a:extLst>
            <a:ext uri="{FF2B5EF4-FFF2-40B4-BE49-F238E27FC236}">
              <a16:creationId xmlns:a16="http://schemas.microsoft.com/office/drawing/2014/main" id="{00000000-0008-0000-0400-00007B010000}"/>
            </a:ext>
          </a:extLst>
        </xdr:cNvPr>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a:extLst>
            <a:ext uri="{FF2B5EF4-FFF2-40B4-BE49-F238E27FC236}">
              <a16:creationId xmlns:a16="http://schemas.microsoft.com/office/drawing/2014/main" id="{00000000-0008-0000-0400-00007D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26307</xdr:rowOff>
    </xdr:from>
    <xdr:to>
      <xdr:col>24</xdr:col>
      <xdr:colOff>25400</xdr:colOff>
      <xdr:row>81</xdr:row>
      <xdr:rowOff>37193</xdr:rowOff>
    </xdr:to>
    <xdr:cxnSp macro="">
      <xdr:nvCxnSpPr>
        <xdr:cNvPr id="383" name="直線コネクタ 382">
          <a:extLst>
            <a:ext uri="{FF2B5EF4-FFF2-40B4-BE49-F238E27FC236}">
              <a16:creationId xmlns:a16="http://schemas.microsoft.com/office/drawing/2014/main" id="{00000000-0008-0000-0400-00007F010000}"/>
            </a:ext>
          </a:extLst>
        </xdr:cNvPr>
        <xdr:cNvCxnSpPr/>
      </xdr:nvCxnSpPr>
      <xdr:spPr>
        <a:xfrm flipV="1">
          <a:off x="3987800" y="139137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90006</xdr:rowOff>
    </xdr:from>
    <xdr:ext cx="762000" cy="259045"/>
    <xdr:sp macro="" textlink="">
      <xdr:nvSpPr>
        <xdr:cNvPr id="384" name="公債費平均値テキスト">
          <a:extLst>
            <a:ext uri="{FF2B5EF4-FFF2-40B4-BE49-F238E27FC236}">
              <a16:creationId xmlns:a16="http://schemas.microsoft.com/office/drawing/2014/main" id="{00000000-0008-0000-0400-000080010000}"/>
            </a:ext>
          </a:extLst>
        </xdr:cNvPr>
        <xdr:cNvSpPr txBox="1"/>
      </xdr:nvSpPr>
      <xdr:spPr>
        <a:xfrm>
          <a:off x="4914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4536</xdr:rowOff>
    </xdr:from>
    <xdr:to>
      <xdr:col>19</xdr:col>
      <xdr:colOff>187325</xdr:colOff>
      <xdr:row>81</xdr:row>
      <xdr:rowOff>37193</xdr:rowOff>
    </xdr:to>
    <xdr:cxnSp macro="">
      <xdr:nvCxnSpPr>
        <xdr:cNvPr id="386" name="直線コネクタ 385">
          <a:extLst>
            <a:ext uri="{FF2B5EF4-FFF2-40B4-BE49-F238E27FC236}">
              <a16:creationId xmlns:a16="http://schemas.microsoft.com/office/drawing/2014/main" id="{00000000-0008-0000-0400-000082010000}"/>
            </a:ext>
          </a:extLst>
        </xdr:cNvPr>
        <xdr:cNvCxnSpPr/>
      </xdr:nvCxnSpPr>
      <xdr:spPr>
        <a:xfrm>
          <a:off x="3098800" y="138919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a:extLst>
            <a:ext uri="{FF2B5EF4-FFF2-40B4-BE49-F238E27FC236}">
              <a16:creationId xmlns:a16="http://schemas.microsoft.com/office/drawing/2014/main" id="{00000000-0008-0000-0400-000083010000}"/>
            </a:ext>
          </a:extLst>
        </xdr:cNvPr>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24691</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30548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4536</xdr:rowOff>
    </xdr:from>
    <xdr:to>
      <xdr:col>15</xdr:col>
      <xdr:colOff>98425</xdr:colOff>
      <xdr:row>81</xdr:row>
      <xdr:rowOff>4536</xdr:rowOff>
    </xdr:to>
    <xdr:cxnSp macro="">
      <xdr:nvCxnSpPr>
        <xdr:cNvPr id="389" name="直線コネクタ 388">
          <a:extLst>
            <a:ext uri="{FF2B5EF4-FFF2-40B4-BE49-F238E27FC236}">
              <a16:creationId xmlns:a16="http://schemas.microsoft.com/office/drawing/2014/main" id="{00000000-0008-0000-0400-000085010000}"/>
            </a:ext>
          </a:extLst>
        </xdr:cNvPr>
        <xdr:cNvCxnSpPr/>
      </xdr:nvCxnSpPr>
      <xdr:spPr>
        <a:xfrm>
          <a:off x="2209800" y="13891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a:extLst>
            <a:ext uri="{FF2B5EF4-FFF2-40B4-BE49-F238E27FC236}">
              <a16:creationId xmlns:a16="http://schemas.microsoft.com/office/drawing/2014/main" id="{00000000-0008-0000-0400-000086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4536</xdr:rowOff>
    </xdr:from>
    <xdr:to>
      <xdr:col>11</xdr:col>
      <xdr:colOff>9525</xdr:colOff>
      <xdr:row>81</xdr:row>
      <xdr:rowOff>146050</xdr:rowOff>
    </xdr:to>
    <xdr:cxnSp macro="">
      <xdr:nvCxnSpPr>
        <xdr:cNvPr id="392" name="直線コネクタ 391">
          <a:extLst>
            <a:ext uri="{FF2B5EF4-FFF2-40B4-BE49-F238E27FC236}">
              <a16:creationId xmlns:a16="http://schemas.microsoft.com/office/drawing/2014/main" id="{00000000-0008-0000-0400-000088010000}"/>
            </a:ext>
          </a:extLst>
        </xdr:cNvPr>
        <xdr:cNvCxnSpPr/>
      </xdr:nvCxnSpPr>
      <xdr:spPr>
        <a:xfrm flipV="1">
          <a:off x="1320800" y="13891986"/>
          <a:ext cx="889000" cy="14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11084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a:extLst>
            <a:ext uri="{FF2B5EF4-FFF2-40B4-BE49-F238E27FC236}">
              <a16:creationId xmlns:a16="http://schemas.microsoft.com/office/drawing/2014/main" id="{00000000-0008-0000-0400-00008B010000}"/>
            </a:ext>
          </a:extLst>
        </xdr:cNvPr>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146957</xdr:rowOff>
    </xdr:from>
    <xdr:to>
      <xdr:col>24</xdr:col>
      <xdr:colOff>76200</xdr:colOff>
      <xdr:row>81</xdr:row>
      <xdr:rowOff>77107</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4775200" y="1386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55534</xdr:rowOff>
    </xdr:from>
    <xdr:ext cx="762000" cy="259045"/>
    <xdr:sp macro="" textlink="">
      <xdr:nvSpPr>
        <xdr:cNvPr id="403" name="公債費該当値テキスト">
          <a:extLst>
            <a:ext uri="{FF2B5EF4-FFF2-40B4-BE49-F238E27FC236}">
              <a16:creationId xmlns:a16="http://schemas.microsoft.com/office/drawing/2014/main" id="{00000000-0008-0000-0400-000093010000}"/>
            </a:ext>
          </a:extLst>
        </xdr:cNvPr>
        <xdr:cNvSpPr txBox="1"/>
      </xdr:nvSpPr>
      <xdr:spPr>
        <a:xfrm>
          <a:off x="49149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157843</xdr:rowOff>
    </xdr:from>
    <xdr:to>
      <xdr:col>20</xdr:col>
      <xdr:colOff>38100</xdr:colOff>
      <xdr:row>81</xdr:row>
      <xdr:rowOff>87993</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937000" y="1387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72770</xdr:rowOff>
    </xdr:from>
    <xdr:ext cx="7366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3606800" y="13960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125186</xdr:rowOff>
    </xdr:from>
    <xdr:to>
      <xdr:col>15</xdr:col>
      <xdr:colOff>149225</xdr:colOff>
      <xdr:row>81</xdr:row>
      <xdr:rowOff>55336</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3048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40113</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2717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125186</xdr:rowOff>
    </xdr:from>
    <xdr:to>
      <xdr:col>11</xdr:col>
      <xdr:colOff>60325</xdr:colOff>
      <xdr:row>81</xdr:row>
      <xdr:rowOff>55336</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2159000" y="1384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40113</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828800" y="1392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95250</xdr:rowOff>
    </xdr:from>
    <xdr:to>
      <xdr:col>6</xdr:col>
      <xdr:colOff>171450</xdr:colOff>
      <xdr:row>82</xdr:row>
      <xdr:rowOff>25400</xdr:rowOff>
    </xdr:to>
    <xdr:sp macro="" textlink="">
      <xdr:nvSpPr>
        <xdr:cNvPr id="410" name="楕円 409">
          <a:extLst>
            <a:ext uri="{FF2B5EF4-FFF2-40B4-BE49-F238E27FC236}">
              <a16:creationId xmlns:a16="http://schemas.microsoft.com/office/drawing/2014/main" id="{00000000-0008-0000-0400-00009A010000}"/>
            </a:ext>
          </a:extLst>
        </xdr:cNvPr>
        <xdr:cNvSpPr/>
      </xdr:nvSpPr>
      <xdr:spPr>
        <a:xfrm>
          <a:off x="1270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10177</xdr:rowOff>
    </xdr:from>
    <xdr:ext cx="762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939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a:extLst>
            <a:ext uri="{FF2B5EF4-FFF2-40B4-BE49-F238E27FC236}">
              <a16:creationId xmlns:a16="http://schemas.microsoft.com/office/drawing/2014/main" id="{00000000-0008-0000-0400-0000A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a:extLst>
            <a:ext uri="{FF2B5EF4-FFF2-40B4-BE49-F238E27FC236}">
              <a16:creationId xmlns:a16="http://schemas.microsoft.com/office/drawing/2014/main" id="{00000000-0008-0000-0400-0000A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公債費以外に係る経常収支比率は、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％増加している。この要因については、各項目に記載したとおりであるが、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や補助費の増加、地方交付税の減少が主な要因である。また、類似団体と比較して数値が低いということは、言い換えれば公債費の占める割合が高いということであり、今後は、事業の選択と集中により公債費の発行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6" name="公債費以外グラフ枠">
          <a:extLst>
            <a:ext uri="{FF2B5EF4-FFF2-40B4-BE49-F238E27FC236}">
              <a16:creationId xmlns:a16="http://schemas.microsoft.com/office/drawing/2014/main" id="{00000000-0008-0000-0400-0000B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147574</xdr:rowOff>
    </xdr:from>
    <xdr:to>
      <xdr:col>82</xdr:col>
      <xdr:colOff>107950</xdr:colOff>
      <xdr:row>81</xdr:row>
      <xdr:rowOff>5842</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flipV="1">
          <a:off x="16510000" y="13006324"/>
          <a:ext cx="0" cy="886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149369</xdr:rowOff>
    </xdr:from>
    <xdr:ext cx="762000" cy="259045"/>
    <xdr:sp macro="" textlink="">
      <xdr:nvSpPr>
        <xdr:cNvPr id="438" name="公債費以外最小値テキスト">
          <a:extLst>
            <a:ext uri="{FF2B5EF4-FFF2-40B4-BE49-F238E27FC236}">
              <a16:creationId xmlns:a16="http://schemas.microsoft.com/office/drawing/2014/main" id="{00000000-0008-0000-0400-0000B6010000}"/>
            </a:ext>
          </a:extLst>
        </xdr:cNvPr>
        <xdr:cNvSpPr txBox="1"/>
      </xdr:nvSpPr>
      <xdr:spPr>
        <a:xfrm>
          <a:off x="16598900" y="1386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5842</xdr:rowOff>
    </xdr:from>
    <xdr:to>
      <xdr:col>82</xdr:col>
      <xdr:colOff>196850</xdr:colOff>
      <xdr:row>81</xdr:row>
      <xdr:rowOff>5842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3893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62501</xdr:rowOff>
    </xdr:from>
    <xdr:ext cx="762000" cy="259045"/>
    <xdr:sp macro="" textlink="">
      <xdr:nvSpPr>
        <xdr:cNvPr id="440" name="公債費以外最大値テキスト">
          <a:extLst>
            <a:ext uri="{FF2B5EF4-FFF2-40B4-BE49-F238E27FC236}">
              <a16:creationId xmlns:a16="http://schemas.microsoft.com/office/drawing/2014/main" id="{00000000-0008-0000-0400-0000B8010000}"/>
            </a:ext>
          </a:extLst>
        </xdr:cNvPr>
        <xdr:cNvSpPr txBox="1"/>
      </xdr:nvSpPr>
      <xdr:spPr>
        <a:xfrm>
          <a:off x="16598900" y="12749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147574</xdr:rowOff>
    </xdr:from>
    <xdr:to>
      <xdr:col>82</xdr:col>
      <xdr:colOff>196850</xdr:colOff>
      <xdr:row>75</xdr:row>
      <xdr:rowOff>147574</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6421100" y="13006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124714</xdr:rowOff>
    </xdr:from>
    <xdr:to>
      <xdr:col>82</xdr:col>
      <xdr:colOff>107950</xdr:colOff>
      <xdr:row>75</xdr:row>
      <xdr:rowOff>152146</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5671800" y="1298346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148862</xdr:rowOff>
    </xdr:from>
    <xdr:ext cx="762000" cy="259045"/>
    <xdr:sp macro="" textlink="">
      <xdr:nvSpPr>
        <xdr:cNvPr id="443" name="公債費以外平均値テキスト">
          <a:extLst>
            <a:ext uri="{FF2B5EF4-FFF2-40B4-BE49-F238E27FC236}">
              <a16:creationId xmlns:a16="http://schemas.microsoft.com/office/drawing/2014/main" id="{00000000-0008-0000-0400-0000BB010000}"/>
            </a:ext>
          </a:extLst>
        </xdr:cNvPr>
        <xdr:cNvSpPr txBox="1"/>
      </xdr:nvSpPr>
      <xdr:spPr>
        <a:xfrm>
          <a:off x="16598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5335</xdr:rowOff>
    </xdr:from>
    <xdr:to>
      <xdr:col>82</xdr:col>
      <xdr:colOff>158750</xdr:colOff>
      <xdr:row>77</xdr:row>
      <xdr:rowOff>106935</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6459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115570</xdr:rowOff>
    </xdr:from>
    <xdr:to>
      <xdr:col>78</xdr:col>
      <xdr:colOff>69850</xdr:colOff>
      <xdr:row>75</xdr:row>
      <xdr:rowOff>124714</xdr:rowOff>
    </xdr:to>
    <xdr:cxnSp macro="">
      <xdr:nvCxnSpPr>
        <xdr:cNvPr id="445" name="直線コネクタ 444">
          <a:extLst>
            <a:ext uri="{FF2B5EF4-FFF2-40B4-BE49-F238E27FC236}">
              <a16:creationId xmlns:a16="http://schemas.microsoft.com/office/drawing/2014/main" id="{00000000-0008-0000-0400-0000BD010000}"/>
            </a:ext>
          </a:extLst>
        </xdr:cNvPr>
        <xdr:cNvCxnSpPr/>
      </xdr:nvCxnSpPr>
      <xdr:spPr>
        <a:xfrm>
          <a:off x="14782800" y="129743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131063</xdr:rowOff>
    </xdr:from>
    <xdr:to>
      <xdr:col>78</xdr:col>
      <xdr:colOff>120650</xdr:colOff>
      <xdr:row>77</xdr:row>
      <xdr:rowOff>61213</xdr:rowOff>
    </xdr:to>
    <xdr:sp macro="" textlink="">
      <xdr:nvSpPr>
        <xdr:cNvPr id="446" name="フローチャート: 判断 445">
          <a:extLst>
            <a:ext uri="{FF2B5EF4-FFF2-40B4-BE49-F238E27FC236}">
              <a16:creationId xmlns:a16="http://schemas.microsoft.com/office/drawing/2014/main" id="{00000000-0008-0000-0400-0000BE010000}"/>
            </a:ext>
          </a:extLst>
        </xdr:cNvPr>
        <xdr:cNvSpPr/>
      </xdr:nvSpPr>
      <xdr:spPr>
        <a:xfrm>
          <a:off x="15621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45990</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24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163576</xdr:rowOff>
    </xdr:from>
    <xdr:to>
      <xdr:col>73</xdr:col>
      <xdr:colOff>180975</xdr:colOff>
      <xdr:row>75</xdr:row>
      <xdr:rowOff>115570</xdr:rowOff>
    </xdr:to>
    <xdr:cxnSp macro="">
      <xdr:nvCxnSpPr>
        <xdr:cNvPr id="448" name="直線コネクタ 447">
          <a:extLst>
            <a:ext uri="{FF2B5EF4-FFF2-40B4-BE49-F238E27FC236}">
              <a16:creationId xmlns:a16="http://schemas.microsoft.com/office/drawing/2014/main" id="{00000000-0008-0000-0400-0000C0010000}"/>
            </a:ext>
          </a:extLst>
        </xdr:cNvPr>
        <xdr:cNvCxnSpPr/>
      </xdr:nvCxnSpPr>
      <xdr:spPr>
        <a:xfrm>
          <a:off x="13893800" y="12850876"/>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112776</xdr:rowOff>
    </xdr:from>
    <xdr:to>
      <xdr:col>74</xdr:col>
      <xdr:colOff>31750</xdr:colOff>
      <xdr:row>77</xdr:row>
      <xdr:rowOff>42926</xdr:rowOff>
    </xdr:to>
    <xdr:sp macro="" textlink="">
      <xdr:nvSpPr>
        <xdr:cNvPr id="449" name="フローチャート: 判断 448">
          <a:extLst>
            <a:ext uri="{FF2B5EF4-FFF2-40B4-BE49-F238E27FC236}">
              <a16:creationId xmlns:a16="http://schemas.microsoft.com/office/drawing/2014/main" id="{00000000-0008-0000-0400-0000C1010000}"/>
            </a:ext>
          </a:extLst>
        </xdr:cNvPr>
        <xdr:cNvSpPr/>
      </xdr:nvSpPr>
      <xdr:spPr>
        <a:xfrm>
          <a:off x="14732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27703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136144</xdr:rowOff>
    </xdr:from>
    <xdr:to>
      <xdr:col>69</xdr:col>
      <xdr:colOff>92075</xdr:colOff>
      <xdr:row>74</xdr:row>
      <xdr:rowOff>163576</xdr:rowOff>
    </xdr:to>
    <xdr:cxnSp macro="">
      <xdr:nvCxnSpPr>
        <xdr:cNvPr id="451" name="直線コネクタ 450">
          <a:extLst>
            <a:ext uri="{FF2B5EF4-FFF2-40B4-BE49-F238E27FC236}">
              <a16:creationId xmlns:a16="http://schemas.microsoft.com/office/drawing/2014/main" id="{00000000-0008-0000-0400-0000C3010000}"/>
            </a:ext>
          </a:extLst>
        </xdr:cNvPr>
        <xdr:cNvCxnSpPr/>
      </xdr:nvCxnSpPr>
      <xdr:spPr>
        <a:xfrm>
          <a:off x="13004800" y="128234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18559</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3512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54" name="フローチャート: 判断 453">
          <a:extLst>
            <a:ext uri="{FF2B5EF4-FFF2-40B4-BE49-F238E27FC236}">
              <a16:creationId xmlns:a16="http://schemas.microsoft.com/office/drawing/2014/main" id="{00000000-0008-0000-0400-0000C6010000}"/>
            </a:ext>
          </a:extLst>
        </xdr:cNvPr>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101346</xdr:rowOff>
    </xdr:from>
    <xdr:to>
      <xdr:col>82</xdr:col>
      <xdr:colOff>158750</xdr:colOff>
      <xdr:row>76</xdr:row>
      <xdr:rowOff>31496</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64592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9923</xdr:rowOff>
    </xdr:from>
    <xdr:ext cx="762000" cy="259045"/>
    <xdr:sp macro="" textlink="">
      <xdr:nvSpPr>
        <xdr:cNvPr id="462" name="公債費以外該当値テキスト">
          <a:extLst>
            <a:ext uri="{FF2B5EF4-FFF2-40B4-BE49-F238E27FC236}">
              <a16:creationId xmlns:a16="http://schemas.microsoft.com/office/drawing/2014/main" id="{00000000-0008-0000-0400-0000CE010000}"/>
            </a:ext>
          </a:extLst>
        </xdr:cNvPr>
        <xdr:cNvSpPr txBox="1"/>
      </xdr:nvSpPr>
      <xdr:spPr>
        <a:xfrm>
          <a:off x="16598900" y="12868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73914</xdr:rowOff>
    </xdr:from>
    <xdr:to>
      <xdr:col>78</xdr:col>
      <xdr:colOff>120650</xdr:colOff>
      <xdr:row>76</xdr:row>
      <xdr:rowOff>4065</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5621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14241</xdr:rowOff>
    </xdr:from>
    <xdr:ext cx="7366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5290800" y="127015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64770</xdr:rowOff>
    </xdr:from>
    <xdr:to>
      <xdr:col>74</xdr:col>
      <xdr:colOff>31750</xdr:colOff>
      <xdr:row>75</xdr:row>
      <xdr:rowOff>166370</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4732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5097</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4401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112776</xdr:rowOff>
    </xdr:from>
    <xdr:to>
      <xdr:col>69</xdr:col>
      <xdr:colOff>142875</xdr:colOff>
      <xdr:row>75</xdr:row>
      <xdr:rowOff>42926</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3843000" y="1280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53103</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3512800" y="12568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85344</xdr:rowOff>
    </xdr:from>
    <xdr:to>
      <xdr:col>65</xdr:col>
      <xdr:colOff>53975</xdr:colOff>
      <xdr:row>75</xdr:row>
      <xdr:rowOff>15494</xdr:rowOff>
    </xdr:to>
    <xdr:sp macro="" textlink="">
      <xdr:nvSpPr>
        <xdr:cNvPr id="469" name="楕円 468">
          <a:extLst>
            <a:ext uri="{FF2B5EF4-FFF2-40B4-BE49-F238E27FC236}">
              <a16:creationId xmlns:a16="http://schemas.microsoft.com/office/drawing/2014/main" id="{00000000-0008-0000-0400-0000D5010000}"/>
            </a:ext>
          </a:extLst>
        </xdr:cNvPr>
        <xdr:cNvSpPr/>
      </xdr:nvSpPr>
      <xdr:spPr>
        <a:xfrm>
          <a:off x="12954000" y="1277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25671</xdr:rowOff>
    </xdr:from>
    <xdr:ext cx="762000" cy="259045"/>
    <xdr:sp macro="" textlink="">
      <xdr:nvSpPr>
        <xdr:cNvPr id="470" name="テキスト ボックス 469">
          <a:extLst>
            <a:ext uri="{FF2B5EF4-FFF2-40B4-BE49-F238E27FC236}">
              <a16:creationId xmlns:a16="http://schemas.microsoft.com/office/drawing/2014/main" id="{00000000-0008-0000-0400-0000D6010000}"/>
            </a:ext>
          </a:extLst>
        </xdr:cNvPr>
        <xdr:cNvSpPr txBox="1"/>
      </xdr:nvSpPr>
      <xdr:spPr>
        <a:xfrm>
          <a:off x="12623800" y="1254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66432</xdr:rowOff>
    </xdr:from>
    <xdr:to>
      <xdr:col>29</xdr:col>
      <xdr:colOff>127000</xdr:colOff>
      <xdr:row>14</xdr:row>
      <xdr:rowOff>117540</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514357"/>
          <a:ext cx="647700" cy="5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128330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47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117540</xdr:rowOff>
    </xdr:from>
    <xdr:to>
      <xdr:col>26</xdr:col>
      <xdr:colOff>50800</xdr:colOff>
      <xdr:row>14</xdr:row>
      <xdr:rowOff>160191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565465"/>
          <a:ext cx="698500" cy="42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102466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893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160191</xdr:rowOff>
    </xdr:from>
    <xdr:to>
      <xdr:col>22</xdr:col>
      <xdr:colOff>114300</xdr:colOff>
      <xdr:row>15</xdr:row>
      <xdr:rowOff>9380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608116"/>
          <a:ext cx="698500" cy="20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126894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1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9380</xdr:rowOff>
    </xdr:from>
    <xdr:to>
      <xdr:col>18</xdr:col>
      <xdr:colOff>177800</xdr:colOff>
      <xdr:row>15</xdr:row>
      <xdr:rowOff>23031</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628755"/>
          <a:ext cx="698500" cy="136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15632</xdr:rowOff>
    </xdr:from>
    <xdr:to>
      <xdr:col>29</xdr:col>
      <xdr:colOff>177800</xdr:colOff>
      <xdr:row>14</xdr:row>
      <xdr:rowOff>117232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463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32159</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30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66740</xdr:rowOff>
    </xdr:from>
    <xdr:to>
      <xdr:col>26</xdr:col>
      <xdr:colOff>101600</xdr:colOff>
      <xdr:row>14</xdr:row>
      <xdr:rowOff>168340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5146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7067</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283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109391</xdr:rowOff>
    </xdr:from>
    <xdr:to>
      <xdr:col>22</xdr:col>
      <xdr:colOff>165100</xdr:colOff>
      <xdr:row>15</xdr:row>
      <xdr:rowOff>39541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557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49718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3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130030</xdr:rowOff>
    </xdr:from>
    <xdr:to>
      <xdr:col>19</xdr:col>
      <xdr:colOff>38100</xdr:colOff>
      <xdr:row>15</xdr:row>
      <xdr:rowOff>60180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5779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70357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34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143681</xdr:rowOff>
    </xdr:from>
    <xdr:to>
      <xdr:col>15</xdr:col>
      <xdr:colOff>101600</xdr:colOff>
      <xdr:row>15</xdr:row>
      <xdr:rowOff>73831</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591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84008</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360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56265</xdr:rowOff>
    </xdr:from>
    <xdr:to>
      <xdr:col>29</xdr:col>
      <xdr:colOff>127000</xdr:colOff>
      <xdr:row>34</xdr:row>
      <xdr:rowOff>92089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003800" y="6323715"/>
          <a:ext cx="647700" cy="358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73162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683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4373</xdr:rowOff>
    </xdr:from>
    <xdr:to>
      <xdr:col>26</xdr:col>
      <xdr:colOff>50800</xdr:colOff>
      <xdr:row>34</xdr:row>
      <xdr:rowOff>56265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4305300" y="6271823"/>
          <a:ext cx="698500" cy="51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168325</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78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287249</xdr:rowOff>
    </xdr:from>
    <xdr:to>
      <xdr:col>22</xdr:col>
      <xdr:colOff>114300</xdr:colOff>
      <xdr:row>34</xdr:row>
      <xdr:rowOff>4373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6211799"/>
          <a:ext cx="698500" cy="60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143309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753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243031</xdr:rowOff>
    </xdr:from>
    <xdr:to>
      <xdr:col>18</xdr:col>
      <xdr:colOff>177800</xdr:colOff>
      <xdr:row>33</xdr:row>
      <xdr:rowOff>287249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6167581"/>
          <a:ext cx="698500" cy="4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41289</xdr:rowOff>
    </xdr:from>
    <xdr:to>
      <xdr:col>29</xdr:col>
      <xdr:colOff>177800</xdr:colOff>
      <xdr:row>34</xdr:row>
      <xdr:rowOff>142889</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3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229266</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15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5465</xdr:rowOff>
    </xdr:from>
    <xdr:to>
      <xdr:col>26</xdr:col>
      <xdr:colOff>101600</xdr:colOff>
      <xdr:row>34</xdr:row>
      <xdr:rowOff>107065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272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117242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041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296473</xdr:rowOff>
    </xdr:from>
    <xdr:to>
      <xdr:col>22</xdr:col>
      <xdr:colOff>165100</xdr:colOff>
      <xdr:row>34</xdr:row>
      <xdr:rowOff>55173</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221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65350</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5989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236449</xdr:rowOff>
    </xdr:from>
    <xdr:to>
      <xdr:col>19</xdr:col>
      <xdr:colOff>38100</xdr:colOff>
      <xdr:row>33</xdr:row>
      <xdr:rowOff>338049</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16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5326</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592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192231</xdr:rowOff>
    </xdr:from>
    <xdr:to>
      <xdr:col>15</xdr:col>
      <xdr:colOff>101600</xdr:colOff>
      <xdr:row>33</xdr:row>
      <xdr:rowOff>293831</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611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132558</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588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10541</xdr:rowOff>
    </xdr:from>
    <xdr:to>
      <xdr:col>24</xdr:col>
      <xdr:colOff>63500</xdr:colOff>
      <xdr:row>31</xdr:row>
      <xdr:rowOff>15113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325491"/>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30</xdr:row>
      <xdr:rowOff>164421</xdr:rowOff>
    </xdr:from>
    <xdr:to>
      <xdr:col>19</xdr:col>
      <xdr:colOff>177800</xdr:colOff>
      <xdr:row>31</xdr:row>
      <xdr:rowOff>15113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307921"/>
          <a:ext cx="889000" cy="2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30</xdr:row>
      <xdr:rowOff>164421</xdr:rowOff>
    </xdr:from>
    <xdr:to>
      <xdr:col>15</xdr:col>
      <xdr:colOff>50800</xdr:colOff>
      <xdr:row>31</xdr:row>
      <xdr:rowOff>60245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07921"/>
          <a:ext cx="889000" cy="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25367</xdr:rowOff>
    </xdr:from>
    <xdr:to>
      <xdr:col>10</xdr:col>
      <xdr:colOff>114300</xdr:colOff>
      <xdr:row>31</xdr:row>
      <xdr:rowOff>60245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340317"/>
          <a:ext cx="889000" cy="34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131191</xdr:rowOff>
    </xdr:from>
    <xdr:to>
      <xdr:col>24</xdr:col>
      <xdr:colOff>114300</xdr:colOff>
      <xdr:row>31</xdr:row>
      <xdr:rowOff>61341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2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154068</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12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135763</xdr:rowOff>
    </xdr:from>
    <xdr:to>
      <xdr:col>20</xdr:col>
      <xdr:colOff>38100</xdr:colOff>
      <xdr:row>31</xdr:row>
      <xdr:rowOff>65913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27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82440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05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30</xdr:row>
      <xdr:rowOff>113621</xdr:rowOff>
    </xdr:from>
    <xdr:to>
      <xdr:col>15</xdr:col>
      <xdr:colOff>101600</xdr:colOff>
      <xdr:row>31</xdr:row>
      <xdr:rowOff>43771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2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60298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9445</xdr:rowOff>
    </xdr:from>
    <xdr:to>
      <xdr:col>10</xdr:col>
      <xdr:colOff>165100</xdr:colOff>
      <xdr:row>31</xdr:row>
      <xdr:rowOff>111045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32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29</xdr:row>
      <xdr:rowOff>127572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09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146017</xdr:rowOff>
    </xdr:from>
    <xdr:to>
      <xdr:col>6</xdr:col>
      <xdr:colOff>38100</xdr:colOff>
      <xdr:row>31</xdr:row>
      <xdr:rowOff>76167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289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29</xdr:row>
      <xdr:rowOff>92694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06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133691</xdr:rowOff>
    </xdr:from>
    <xdr:to>
      <xdr:col>24</xdr:col>
      <xdr:colOff>63500</xdr:colOff>
      <xdr:row>49</xdr:row>
      <xdr:rowOff>142182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3797300" y="8534741"/>
          <a:ext cx="8382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88881</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518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49</xdr:row>
      <xdr:rowOff>133691</xdr:rowOff>
    </xdr:from>
    <xdr:to>
      <xdr:col>19</xdr:col>
      <xdr:colOff>177800</xdr:colOff>
      <xdr:row>52</xdr:row>
      <xdr:rowOff>61682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8534741"/>
          <a:ext cx="889000" cy="442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47276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6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61682</xdr:rowOff>
    </xdr:from>
    <xdr:to>
      <xdr:col>15</xdr:col>
      <xdr:colOff>50800</xdr:colOff>
      <xdr:row>55</xdr:row>
      <xdr:rowOff>27196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8977082"/>
          <a:ext cx="889000" cy="47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96066</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69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27196</xdr:rowOff>
    </xdr:from>
    <xdr:to>
      <xdr:col>10</xdr:col>
      <xdr:colOff>114300</xdr:colOff>
      <xdr:row>55</xdr:row>
      <xdr:rowOff>130818</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456946"/>
          <a:ext cx="889000" cy="10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1000</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77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149362</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922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91382</xdr:rowOff>
    </xdr:from>
    <xdr:to>
      <xdr:col>24</xdr:col>
      <xdr:colOff>114300</xdr:colOff>
      <xdr:row>50</xdr:row>
      <xdr:rowOff>21532</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849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44409</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844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49</xdr:row>
      <xdr:rowOff>82891</xdr:rowOff>
    </xdr:from>
    <xdr:to>
      <xdr:col>20</xdr:col>
      <xdr:colOff>38100</xdr:colOff>
      <xdr:row>50</xdr:row>
      <xdr:rowOff>13041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8483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29568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82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10882</xdr:rowOff>
    </xdr:from>
    <xdr:to>
      <xdr:col>15</xdr:col>
      <xdr:colOff>101600</xdr:colOff>
      <xdr:row>52</xdr:row>
      <xdr:rowOff>112482</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892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129009</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870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147846</xdr:rowOff>
    </xdr:from>
    <xdr:to>
      <xdr:col>10</xdr:col>
      <xdr:colOff>165100</xdr:colOff>
      <xdr:row>55</xdr:row>
      <xdr:rowOff>77996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40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94523</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18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80018</xdr:rowOff>
    </xdr:from>
    <xdr:to>
      <xdr:col>6</xdr:col>
      <xdr:colOff>38100</xdr:colOff>
      <xdr:row>56</xdr:row>
      <xdr:rowOff>10168</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26695</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12598</xdr:rowOff>
    </xdr:from>
    <xdr:to>
      <xdr:col>24</xdr:col>
      <xdr:colOff>63500</xdr:colOff>
      <xdr:row>78</xdr:row>
      <xdr:rowOff>32105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385698"/>
          <a:ext cx="838200" cy="19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12598</xdr:rowOff>
    </xdr:from>
    <xdr:to>
      <xdr:col>19</xdr:col>
      <xdr:colOff>177800</xdr:colOff>
      <xdr:row>78</xdr:row>
      <xdr:rowOff>14732</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85698"/>
          <a:ext cx="889000" cy="2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14732</xdr:rowOff>
    </xdr:from>
    <xdr:to>
      <xdr:col>15</xdr:col>
      <xdr:colOff>50800</xdr:colOff>
      <xdr:row>78</xdr:row>
      <xdr:rowOff>16790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387832"/>
          <a:ext cx="8890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67124</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92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16790</xdr:rowOff>
    </xdr:from>
    <xdr:to>
      <xdr:col>10</xdr:col>
      <xdr:colOff>114300</xdr:colOff>
      <xdr:row>78</xdr:row>
      <xdr:rowOff>35382</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89890"/>
          <a:ext cx="889000" cy="1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145076</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0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152164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152755</xdr:rowOff>
    </xdr:from>
    <xdr:to>
      <xdr:col>24</xdr:col>
      <xdr:colOff>114300</xdr:colOff>
      <xdr:row>78</xdr:row>
      <xdr:rowOff>82905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5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131182</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3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133248</xdr:rowOff>
    </xdr:from>
    <xdr:to>
      <xdr:col>20</xdr:col>
      <xdr:colOff>38100</xdr:colOff>
      <xdr:row>78</xdr:row>
      <xdr:rowOff>63398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54525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2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135382</xdr:rowOff>
    </xdr:from>
    <xdr:to>
      <xdr:col>15</xdr:col>
      <xdr:colOff>101600</xdr:colOff>
      <xdr:row>78</xdr:row>
      <xdr:rowOff>65532</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33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56659</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42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137440</xdr:rowOff>
    </xdr:from>
    <xdr:to>
      <xdr:col>10</xdr:col>
      <xdr:colOff>165100</xdr:colOff>
      <xdr:row>78</xdr:row>
      <xdr:rowOff>67590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3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58717</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3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156032</xdr:rowOff>
    </xdr:from>
    <xdr:to>
      <xdr:col>6</xdr:col>
      <xdr:colOff>38100</xdr:colOff>
      <xdr:row>78</xdr:row>
      <xdr:rowOff>86182</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57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77309</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0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133783</xdr:rowOff>
    </xdr:from>
    <xdr:to>
      <xdr:col>24</xdr:col>
      <xdr:colOff>63500</xdr:colOff>
      <xdr:row>94</xdr:row>
      <xdr:rowOff>162967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250083"/>
          <a:ext cx="838200" cy="2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6024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9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125158</xdr:rowOff>
    </xdr:from>
    <xdr:to>
      <xdr:col>19</xdr:col>
      <xdr:colOff>177800</xdr:colOff>
      <xdr:row>94</xdr:row>
      <xdr:rowOff>162967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6241458"/>
          <a:ext cx="889000" cy="37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141775</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42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125158</xdr:rowOff>
    </xdr:from>
    <xdr:to>
      <xdr:col>15</xdr:col>
      <xdr:colOff>50800</xdr:colOff>
      <xdr:row>95</xdr:row>
      <xdr:rowOff>72670</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241458"/>
          <a:ext cx="889000" cy="118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170794</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458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72670</xdr:rowOff>
    </xdr:from>
    <xdr:to>
      <xdr:col>10</xdr:col>
      <xdr:colOff>114300</xdr:colOff>
      <xdr:row>95</xdr:row>
      <xdr:rowOff>149174</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360420"/>
          <a:ext cx="889000" cy="76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57039</xdr:rowOff>
    </xdr:from>
    <xdr:ext cx="59901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19795" y="16516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82983</xdr:rowOff>
    </xdr:from>
    <xdr:to>
      <xdr:col>24</xdr:col>
      <xdr:colOff>114300</xdr:colOff>
      <xdr:row>95</xdr:row>
      <xdr:rowOff>13133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19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105860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0507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112167</xdr:rowOff>
    </xdr:from>
    <xdr:to>
      <xdr:col>20</xdr:col>
      <xdr:colOff>38100</xdr:colOff>
      <xdr:row>95</xdr:row>
      <xdr:rowOff>42317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2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58844</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497795" y="1600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74358</xdr:rowOff>
    </xdr:from>
    <xdr:to>
      <xdr:col>15</xdr:col>
      <xdr:colOff>101600</xdr:colOff>
      <xdr:row>95</xdr:row>
      <xdr:rowOff>4508</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19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21035</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08795" y="1596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21870</xdr:rowOff>
    </xdr:from>
    <xdr:to>
      <xdr:col>10</xdr:col>
      <xdr:colOff>165100</xdr:colOff>
      <xdr:row>95</xdr:row>
      <xdr:rowOff>123470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30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139997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19795" y="16084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98374</xdr:rowOff>
    </xdr:from>
    <xdr:to>
      <xdr:col>6</xdr:col>
      <xdr:colOff>38100</xdr:colOff>
      <xdr:row>96</xdr:row>
      <xdr:rowOff>28524</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38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45051</xdr:rowOff>
    </xdr:from>
    <xdr:ext cx="599010"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30795" y="16161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164179</xdr:rowOff>
    </xdr:from>
    <xdr:to>
      <xdr:col>55</xdr:col>
      <xdr:colOff>0</xdr:colOff>
      <xdr:row>38</xdr:row>
      <xdr:rowOff>30962</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6507829"/>
          <a:ext cx="838200" cy="38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164179</xdr:rowOff>
    </xdr:from>
    <xdr:to>
      <xdr:col>50</xdr:col>
      <xdr:colOff>114300</xdr:colOff>
      <xdr:row>38</xdr:row>
      <xdr:rowOff>41383</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6507829"/>
          <a:ext cx="889000" cy="4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153207</xdr:rowOff>
    </xdr:from>
    <xdr:to>
      <xdr:col>45</xdr:col>
      <xdr:colOff>177800</xdr:colOff>
      <xdr:row>38</xdr:row>
      <xdr:rowOff>41383</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7861300" y="6496857"/>
          <a:ext cx="889000" cy="5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153207</xdr:rowOff>
    </xdr:from>
    <xdr:to>
      <xdr:col>41</xdr:col>
      <xdr:colOff>50800</xdr:colOff>
      <xdr:row>37</xdr:row>
      <xdr:rowOff>160789</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496857"/>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151612</xdr:rowOff>
    </xdr:from>
    <xdr:to>
      <xdr:col>55</xdr:col>
      <xdr:colOff>50800</xdr:colOff>
      <xdr:row>38</xdr:row>
      <xdr:rowOff>81762</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4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130039</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47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113379</xdr:rowOff>
    </xdr:from>
    <xdr:to>
      <xdr:col>50</xdr:col>
      <xdr:colOff>165100</xdr:colOff>
      <xdr:row>38</xdr:row>
      <xdr:rowOff>43529</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645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34656</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72111" y="65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162033</xdr:rowOff>
    </xdr:from>
    <xdr:to>
      <xdr:col>46</xdr:col>
      <xdr:colOff>38100</xdr:colOff>
      <xdr:row>38</xdr:row>
      <xdr:rowOff>92183</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50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83310</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59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102407</xdr:rowOff>
    </xdr:from>
    <xdr:to>
      <xdr:col>41</xdr:col>
      <xdr:colOff>101600</xdr:colOff>
      <xdr:row>38</xdr:row>
      <xdr:rowOff>32556</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460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23683</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53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109988</xdr:rowOff>
    </xdr:from>
    <xdr:to>
      <xdr:col>36</xdr:col>
      <xdr:colOff>165100</xdr:colOff>
      <xdr:row>38</xdr:row>
      <xdr:rowOff>40139</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45363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31266</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54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a:extLst>
            <a:ext uri="{FF2B5EF4-FFF2-40B4-BE49-F238E27FC236}">
              <a16:creationId xmlns:a16="http://schemas.microsoft.com/office/drawing/2014/main" id="{00000000-0008-0000-06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132537</xdr:rowOff>
    </xdr:from>
    <xdr:to>
      <xdr:col>54</xdr:col>
      <xdr:colOff>189865</xdr:colOff>
      <xdr:row>57</xdr:row>
      <xdr:rowOff>106325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10475595" y="8705037"/>
          <a:ext cx="1270" cy="11739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110152</xdr:rowOff>
    </xdr:from>
    <xdr:ext cx="534377" cy="259045"/>
    <xdr:sp macro="" textlink="">
      <xdr:nvSpPr>
        <xdr:cNvPr id="349" name="普通建設事業費最小値テキスト">
          <a:extLst>
            <a:ext uri="{FF2B5EF4-FFF2-40B4-BE49-F238E27FC236}">
              <a16:creationId xmlns:a16="http://schemas.microsoft.com/office/drawing/2014/main" id="{00000000-0008-0000-0600-00005D010000}"/>
            </a:ext>
          </a:extLst>
        </xdr:cNvPr>
        <xdr:cNvSpPr txBox="1"/>
      </xdr:nvSpPr>
      <xdr:spPr>
        <a:xfrm>
          <a:off x="10528300" y="988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106325</xdr:rowOff>
    </xdr:from>
    <xdr:to>
      <xdr:col>55</xdr:col>
      <xdr:colOff>88900</xdr:colOff>
      <xdr:row>57</xdr:row>
      <xdr:rowOff>106325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9878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79214</xdr:rowOff>
    </xdr:from>
    <xdr:ext cx="599010" cy="259045"/>
    <xdr:sp macro="" textlink="">
      <xdr:nvSpPr>
        <xdr:cNvPr id="351" name="普通建設事業費最大値テキスト">
          <a:extLst>
            <a:ext uri="{FF2B5EF4-FFF2-40B4-BE49-F238E27FC236}">
              <a16:creationId xmlns:a16="http://schemas.microsoft.com/office/drawing/2014/main" id="{00000000-0008-0000-0600-00005F010000}"/>
            </a:ext>
          </a:extLst>
        </xdr:cNvPr>
        <xdr:cNvSpPr txBox="1"/>
      </xdr:nvSpPr>
      <xdr:spPr>
        <a:xfrm>
          <a:off x="10528300" y="8480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132537</xdr:rowOff>
    </xdr:from>
    <xdr:to>
      <xdr:col>55</xdr:col>
      <xdr:colOff>88900</xdr:colOff>
      <xdr:row>50</xdr:row>
      <xdr:rowOff>132537</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10388600" y="8705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132321</xdr:rowOff>
    </xdr:from>
    <xdr:to>
      <xdr:col>55</xdr:col>
      <xdr:colOff>0</xdr:colOff>
      <xdr:row>53</xdr:row>
      <xdr:rowOff>134226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9639300" y="8876271"/>
          <a:ext cx="838200" cy="3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151617</xdr:rowOff>
    </xdr:from>
    <xdr:ext cx="534377" cy="259045"/>
    <xdr:sp macro="" textlink="">
      <xdr:nvSpPr>
        <xdr:cNvPr id="354" name="普通建設事業費平均値テキスト">
          <a:extLst>
            <a:ext uri="{FF2B5EF4-FFF2-40B4-BE49-F238E27FC236}">
              <a16:creationId xmlns:a16="http://schemas.microsoft.com/office/drawing/2014/main" id="{00000000-0008-0000-0600-000062010000}"/>
            </a:ext>
          </a:extLst>
        </xdr:cNvPr>
        <xdr:cNvSpPr txBox="1"/>
      </xdr:nvSpPr>
      <xdr:spPr>
        <a:xfrm>
          <a:off x="10528300" y="92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1740</xdr:rowOff>
    </xdr:from>
    <xdr:to>
      <xdr:col>55</xdr:col>
      <xdr:colOff>50800</xdr:colOff>
      <xdr:row>54</xdr:row>
      <xdr:rowOff>103340</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10426700" y="926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49</xdr:row>
      <xdr:rowOff>142773</xdr:rowOff>
    </xdr:from>
    <xdr:to>
      <xdr:col>50</xdr:col>
      <xdr:colOff>114300</xdr:colOff>
      <xdr:row>53</xdr:row>
      <xdr:rowOff>134226</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8750300" y="8543823"/>
          <a:ext cx="889000" cy="67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150431</xdr:rowOff>
    </xdr:from>
    <xdr:to>
      <xdr:col>50</xdr:col>
      <xdr:colOff>165100</xdr:colOff>
      <xdr:row>54</xdr:row>
      <xdr:rowOff>80581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9588500" y="923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71708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372111" y="933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49</xdr:row>
      <xdr:rowOff>142773</xdr:rowOff>
    </xdr:from>
    <xdr:to>
      <xdr:col>45</xdr:col>
      <xdr:colOff>177800</xdr:colOff>
      <xdr:row>51</xdr:row>
      <xdr:rowOff>60439</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flipV="1">
          <a:off x="7861300" y="8543823"/>
          <a:ext cx="889000" cy="260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13436</xdr:rowOff>
    </xdr:from>
    <xdr:to>
      <xdr:col>46</xdr:col>
      <xdr:colOff>38100</xdr:colOff>
      <xdr:row>54</xdr:row>
      <xdr:rowOff>115036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8699500" y="9271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106163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483111" y="936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60439</xdr:rowOff>
    </xdr:from>
    <xdr:to>
      <xdr:col>41</xdr:col>
      <xdr:colOff>50800</xdr:colOff>
      <xdr:row>52</xdr:row>
      <xdr:rowOff>158750</xdr:rowOff>
    </xdr:to>
    <xdr:cxnSp macro="">
      <xdr:nvCxnSpPr>
        <xdr:cNvPr id="362" name="直線コネクタ 361">
          <a:extLst>
            <a:ext uri="{FF2B5EF4-FFF2-40B4-BE49-F238E27FC236}">
              <a16:creationId xmlns:a16="http://schemas.microsoft.com/office/drawing/2014/main" id="{00000000-0008-0000-0600-00006A010000}"/>
            </a:ext>
          </a:extLst>
        </xdr:cNvPr>
        <xdr:cNvCxnSpPr/>
      </xdr:nvCxnSpPr>
      <xdr:spPr>
        <a:xfrm flipV="1">
          <a:off x="6972300" y="8804389"/>
          <a:ext cx="889000" cy="269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113652</xdr:rowOff>
    </xdr:from>
    <xdr:to>
      <xdr:col>41</xdr:col>
      <xdr:colOff>101600</xdr:colOff>
      <xdr:row>55</xdr:row>
      <xdr:rowOff>43802</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7810500" y="937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34929</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464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170117</xdr:rowOff>
    </xdr:from>
    <xdr:to>
      <xdr:col>36</xdr:col>
      <xdr:colOff>165100</xdr:colOff>
      <xdr:row>55</xdr:row>
      <xdr:rowOff>100267</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6921500" y="9428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91394</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952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81521</xdr:rowOff>
    </xdr:from>
    <xdr:to>
      <xdr:col>55</xdr:col>
      <xdr:colOff>50800</xdr:colOff>
      <xdr:row>52</xdr:row>
      <xdr:rowOff>11671</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10426700" y="882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104398</xdr:rowOff>
    </xdr:from>
    <xdr:ext cx="599010" cy="259045"/>
    <xdr:sp macro="" textlink="">
      <xdr:nvSpPr>
        <xdr:cNvPr id="373" name="普通建設事業費該当値テキスト">
          <a:extLst>
            <a:ext uri="{FF2B5EF4-FFF2-40B4-BE49-F238E27FC236}">
              <a16:creationId xmlns:a16="http://schemas.microsoft.com/office/drawing/2014/main" id="{00000000-0008-0000-0600-000075010000}"/>
            </a:ext>
          </a:extLst>
        </xdr:cNvPr>
        <xdr:cNvSpPr txBox="1"/>
      </xdr:nvSpPr>
      <xdr:spPr>
        <a:xfrm>
          <a:off x="10528300" y="8676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83426</xdr:rowOff>
    </xdr:from>
    <xdr:to>
      <xdr:col>50</xdr:col>
      <xdr:colOff>165100</xdr:colOff>
      <xdr:row>54</xdr:row>
      <xdr:rowOff>13576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9588500" y="91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30103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9372111" y="8945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49</xdr:row>
      <xdr:rowOff>91973</xdr:rowOff>
    </xdr:from>
    <xdr:to>
      <xdr:col>46</xdr:col>
      <xdr:colOff>38100</xdr:colOff>
      <xdr:row>50</xdr:row>
      <xdr:rowOff>22123</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8699500" y="849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48</xdr:row>
      <xdr:rowOff>38650</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450795" y="8268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9639</xdr:rowOff>
    </xdr:from>
    <xdr:to>
      <xdr:col>41</xdr:col>
      <xdr:colOff>101600</xdr:colOff>
      <xdr:row>51</xdr:row>
      <xdr:rowOff>111239</xdr:rowOff>
    </xdr:to>
    <xdr:sp macro="" textlink="">
      <xdr:nvSpPr>
        <xdr:cNvPr id="378" name="楕円 377">
          <a:extLst>
            <a:ext uri="{FF2B5EF4-FFF2-40B4-BE49-F238E27FC236}">
              <a16:creationId xmlns:a16="http://schemas.microsoft.com/office/drawing/2014/main" id="{00000000-0008-0000-0600-00007A010000}"/>
            </a:ext>
          </a:extLst>
        </xdr:cNvPr>
        <xdr:cNvSpPr/>
      </xdr:nvSpPr>
      <xdr:spPr>
        <a:xfrm>
          <a:off x="7810500" y="875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49</xdr:row>
      <xdr:rowOff>127766</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7561795" y="852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107950</xdr:rowOff>
    </xdr:from>
    <xdr:to>
      <xdr:col>36</xdr:col>
      <xdr:colOff>165100</xdr:colOff>
      <xdr:row>53</xdr:row>
      <xdr:rowOff>38100</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6921500" y="902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54627</xdr:rowOff>
    </xdr:from>
    <xdr:ext cx="534377"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705111" y="879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a:extLst>
            <a:ext uri="{FF2B5EF4-FFF2-40B4-BE49-F238E27FC236}">
              <a16:creationId xmlns:a16="http://schemas.microsoft.com/office/drawing/2014/main" id="{00000000-0008-0000-06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51079</xdr:rowOff>
    </xdr:from>
    <xdr:to>
      <xdr:col>54</xdr:col>
      <xdr:colOff>189865</xdr:colOff>
      <xdr:row>79</xdr:row>
      <xdr:rowOff>41478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10475595" y="12395479"/>
          <a:ext cx="127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45305</xdr:rowOff>
    </xdr:from>
    <xdr:ext cx="313932" cy="259045"/>
    <xdr:sp macro="" textlink="">
      <xdr:nvSpPr>
        <xdr:cNvPr id="406" name="普通建設事業費 （ うち新規整備　）最小値テキスト">
          <a:extLst>
            <a:ext uri="{FF2B5EF4-FFF2-40B4-BE49-F238E27FC236}">
              <a16:creationId xmlns:a16="http://schemas.microsoft.com/office/drawing/2014/main" id="{00000000-0008-0000-0600-000096010000}"/>
            </a:ext>
          </a:extLst>
        </xdr:cNvPr>
        <xdr:cNvSpPr txBox="1"/>
      </xdr:nvSpPr>
      <xdr:spPr>
        <a:xfrm>
          <a:off x="10528300" y="1358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41478</xdr:rowOff>
    </xdr:from>
    <xdr:to>
      <xdr:col>55</xdr:col>
      <xdr:colOff>88900</xdr:colOff>
      <xdr:row>79</xdr:row>
      <xdr:rowOff>41478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358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169206</xdr:rowOff>
    </xdr:from>
    <xdr:ext cx="534377" cy="259045"/>
    <xdr:sp macro="" textlink="">
      <xdr:nvSpPr>
        <xdr:cNvPr id="408" name="普通建設事業費 （ うち新規整備　）最大値テキスト">
          <a:extLst>
            <a:ext uri="{FF2B5EF4-FFF2-40B4-BE49-F238E27FC236}">
              <a16:creationId xmlns:a16="http://schemas.microsoft.com/office/drawing/2014/main" id="{00000000-0008-0000-0600-000098010000}"/>
            </a:ext>
          </a:extLst>
        </xdr:cNvPr>
        <xdr:cNvSpPr txBox="1"/>
      </xdr:nvSpPr>
      <xdr:spPr>
        <a:xfrm>
          <a:off x="10528300" y="12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51079</xdr:rowOff>
    </xdr:from>
    <xdr:to>
      <xdr:col>55</xdr:col>
      <xdr:colOff>88900</xdr:colOff>
      <xdr:row>72</xdr:row>
      <xdr:rowOff>51079</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10388600" y="1239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97180</xdr:rowOff>
    </xdr:from>
    <xdr:to>
      <xdr:col>55</xdr:col>
      <xdr:colOff>0</xdr:colOff>
      <xdr:row>75</xdr:row>
      <xdr:rowOff>154254</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9639300" y="12955930"/>
          <a:ext cx="838200" cy="5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23855</xdr:rowOff>
    </xdr:from>
    <xdr:ext cx="534377" cy="259045"/>
    <xdr:sp macro="" textlink="">
      <xdr:nvSpPr>
        <xdr:cNvPr id="411" name="普通建設事業費 （ うち新規整備　）平均値テキスト">
          <a:extLst>
            <a:ext uri="{FF2B5EF4-FFF2-40B4-BE49-F238E27FC236}">
              <a16:creationId xmlns:a16="http://schemas.microsoft.com/office/drawing/2014/main" id="{00000000-0008-0000-0600-00009B010000}"/>
            </a:ext>
          </a:extLst>
        </xdr:cNvPr>
        <xdr:cNvSpPr txBox="1"/>
      </xdr:nvSpPr>
      <xdr:spPr>
        <a:xfrm>
          <a:off x="10528300" y="13054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45428</xdr:rowOff>
    </xdr:from>
    <xdr:to>
      <xdr:col>55</xdr:col>
      <xdr:colOff>50800</xdr:colOff>
      <xdr:row>76</xdr:row>
      <xdr:rowOff>147028</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104267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69</xdr:row>
      <xdr:rowOff>133680</xdr:rowOff>
    </xdr:from>
    <xdr:to>
      <xdr:col>50</xdr:col>
      <xdr:colOff>114300</xdr:colOff>
      <xdr:row>75</xdr:row>
      <xdr:rowOff>154254</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8750300" y="11963730"/>
          <a:ext cx="889000" cy="104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100826</xdr:rowOff>
    </xdr:from>
    <xdr:to>
      <xdr:col>50</xdr:col>
      <xdr:colOff>165100</xdr:colOff>
      <xdr:row>76</xdr:row>
      <xdr:rowOff>30975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9588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47503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372111" y="12734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133680</xdr:rowOff>
    </xdr:from>
    <xdr:to>
      <xdr:col>45</xdr:col>
      <xdr:colOff>177800</xdr:colOff>
      <xdr:row>72</xdr:row>
      <xdr:rowOff>78511</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flipV="1">
          <a:off x="7861300" y="11963730"/>
          <a:ext cx="889000" cy="4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16091</xdr:rowOff>
    </xdr:from>
    <xdr:to>
      <xdr:col>46</xdr:col>
      <xdr:colOff>38100</xdr:colOff>
      <xdr:row>75</xdr:row>
      <xdr:rowOff>117691</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8699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108818</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483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35192</xdr:rowOff>
    </xdr:from>
    <xdr:to>
      <xdr:col>41</xdr:col>
      <xdr:colOff>50800</xdr:colOff>
      <xdr:row>72</xdr:row>
      <xdr:rowOff>78511</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a:off x="6972300" y="12379592"/>
          <a:ext cx="889000" cy="4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166624</xdr:rowOff>
    </xdr:from>
    <xdr:to>
      <xdr:col>41</xdr:col>
      <xdr:colOff>101600</xdr:colOff>
      <xdr:row>74</xdr:row>
      <xdr:rowOff>96774</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7810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87901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40894</xdr:rowOff>
    </xdr:from>
    <xdr:to>
      <xdr:col>36</xdr:col>
      <xdr:colOff>165100</xdr:colOff>
      <xdr:row>74</xdr:row>
      <xdr:rowOff>142494</xdr:rowOff>
    </xdr:to>
    <xdr:sp macro="" textlink="">
      <xdr:nvSpPr>
        <xdr:cNvPr id="422" name="フローチャート: 判断 421">
          <a:extLst>
            <a:ext uri="{FF2B5EF4-FFF2-40B4-BE49-F238E27FC236}">
              <a16:creationId xmlns:a16="http://schemas.microsoft.com/office/drawing/2014/main" id="{00000000-0008-0000-0600-0000A6010000}"/>
            </a:ext>
          </a:extLst>
        </xdr:cNvPr>
        <xdr:cNvSpPr/>
      </xdr:nvSpPr>
      <xdr:spPr>
        <a:xfrm>
          <a:off x="6921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133621</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46380</xdr:rowOff>
    </xdr:from>
    <xdr:to>
      <xdr:col>55</xdr:col>
      <xdr:colOff>50800</xdr:colOff>
      <xdr:row>75</xdr:row>
      <xdr:rowOff>147980</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104267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69257</xdr:rowOff>
    </xdr:from>
    <xdr:ext cx="534377" cy="259045"/>
    <xdr:sp macro="" textlink="">
      <xdr:nvSpPr>
        <xdr:cNvPr id="430" name="普通建設事業費 （ うち新規整備　）該当値テキスト">
          <a:extLst>
            <a:ext uri="{FF2B5EF4-FFF2-40B4-BE49-F238E27FC236}">
              <a16:creationId xmlns:a16="http://schemas.microsoft.com/office/drawing/2014/main" id="{00000000-0008-0000-0600-0000AE010000}"/>
            </a:ext>
          </a:extLst>
        </xdr:cNvPr>
        <xdr:cNvSpPr txBox="1"/>
      </xdr:nvSpPr>
      <xdr:spPr>
        <a:xfrm>
          <a:off x="10528300" y="1275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103454</xdr:rowOff>
    </xdr:from>
    <xdr:to>
      <xdr:col>50</xdr:col>
      <xdr:colOff>165100</xdr:colOff>
      <xdr:row>76</xdr:row>
      <xdr:rowOff>33604</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9588500" y="1296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24731</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9372111" y="1305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82880</xdr:rowOff>
    </xdr:from>
    <xdr:to>
      <xdr:col>46</xdr:col>
      <xdr:colOff>38100</xdr:colOff>
      <xdr:row>70</xdr:row>
      <xdr:rowOff>13030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8699500" y="119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68</xdr:row>
      <xdr:rowOff>29557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8483111" y="1168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27711</xdr:rowOff>
    </xdr:from>
    <xdr:to>
      <xdr:col>41</xdr:col>
      <xdr:colOff>101600</xdr:colOff>
      <xdr:row>72</xdr:row>
      <xdr:rowOff>129311</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7810500" y="123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145838</xdr:rowOff>
    </xdr:from>
    <xdr:ext cx="534377"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7594111" y="12147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155842</xdr:rowOff>
    </xdr:from>
    <xdr:to>
      <xdr:col>36</xdr:col>
      <xdr:colOff>165100</xdr:colOff>
      <xdr:row>72</xdr:row>
      <xdr:rowOff>85992</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6921500" y="1232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102519</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705111" y="12104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a:extLst>
            <a:ext uri="{FF2B5EF4-FFF2-40B4-BE49-F238E27FC236}">
              <a16:creationId xmlns:a16="http://schemas.microsoft.com/office/drawing/2014/main" id="{00000000-0008-0000-0600-0000C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5" name="普通建設事業費 （ うち更新整備　）最小値テキスト">
          <a:extLst>
            <a:ext uri="{FF2B5EF4-FFF2-40B4-BE49-F238E27FC236}">
              <a16:creationId xmlns:a16="http://schemas.microsoft.com/office/drawing/2014/main" id="{00000000-0008-0000-0600-0000D1010000}"/>
            </a:ext>
          </a:extLst>
        </xdr:cNvPr>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67" name="普通建設事業費 （ うち更新整備　）最大値テキスト">
          <a:extLst>
            <a:ext uri="{FF2B5EF4-FFF2-40B4-BE49-F238E27FC236}">
              <a16:creationId xmlns:a16="http://schemas.microsoft.com/office/drawing/2014/main" id="{00000000-0008-0000-0600-0000D3010000}"/>
            </a:ext>
          </a:extLst>
        </xdr:cNvPr>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137055</xdr:rowOff>
    </xdr:from>
    <xdr:to>
      <xdr:col>55</xdr:col>
      <xdr:colOff>0</xdr:colOff>
      <xdr:row>94</xdr:row>
      <xdr:rowOff>139063</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9639300" y="16081905"/>
          <a:ext cx="838200" cy="17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78920</xdr:rowOff>
    </xdr:from>
    <xdr:ext cx="534377" cy="259045"/>
    <xdr:sp macro="" textlink="">
      <xdr:nvSpPr>
        <xdr:cNvPr id="470" name="普通建設事業費 （ うち更新整備　）平均値テキスト">
          <a:extLst>
            <a:ext uri="{FF2B5EF4-FFF2-40B4-BE49-F238E27FC236}">
              <a16:creationId xmlns:a16="http://schemas.microsoft.com/office/drawing/2014/main" id="{00000000-0008-0000-0600-0000D6010000}"/>
            </a:ext>
          </a:extLst>
        </xdr:cNvPr>
        <xdr:cNvSpPr txBox="1"/>
      </xdr:nvSpPr>
      <xdr:spPr>
        <a:xfrm>
          <a:off x="10528300" y="16366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73275</xdr:rowOff>
    </xdr:from>
    <xdr:to>
      <xdr:col>50</xdr:col>
      <xdr:colOff>114300</xdr:colOff>
      <xdr:row>94</xdr:row>
      <xdr:rowOff>139063</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8750300" y="16189575"/>
          <a:ext cx="8890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66510</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525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73275</xdr:rowOff>
    </xdr:from>
    <xdr:to>
      <xdr:col>45</xdr:col>
      <xdr:colOff>177800</xdr:colOff>
      <xdr:row>95</xdr:row>
      <xdr:rowOff>3977</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7861300" y="16189575"/>
          <a:ext cx="889000" cy="10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148268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83111" y="1660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3977</xdr:rowOff>
    </xdr:from>
    <xdr:to>
      <xdr:col>41</xdr:col>
      <xdr:colOff>50800</xdr:colOff>
      <xdr:row>96</xdr:row>
      <xdr:rowOff>81505</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flipV="1">
          <a:off x="6972300" y="16291727"/>
          <a:ext cx="889000" cy="24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79" name="フローチャート: 判断 478">
          <a:extLst>
            <a:ext uri="{FF2B5EF4-FFF2-40B4-BE49-F238E27FC236}">
              <a16:creationId xmlns:a16="http://schemas.microsoft.com/office/drawing/2014/main" id="{00000000-0008-0000-0600-0000DF010000}"/>
            </a:ext>
          </a:extLst>
        </xdr:cNvPr>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117113</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594111" y="16747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1" name="フローチャート: 判断 480">
          <a:extLst>
            <a:ext uri="{FF2B5EF4-FFF2-40B4-BE49-F238E27FC236}">
              <a16:creationId xmlns:a16="http://schemas.microsoft.com/office/drawing/2014/main" id="{00000000-0008-0000-0600-0000E1010000}"/>
            </a:ext>
          </a:extLst>
        </xdr:cNvPr>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86255</xdr:rowOff>
    </xdr:from>
    <xdr:to>
      <xdr:col>55</xdr:col>
      <xdr:colOff>50800</xdr:colOff>
      <xdr:row>94</xdr:row>
      <xdr:rowOff>16405</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10426700" y="1603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109132</xdr:rowOff>
    </xdr:from>
    <xdr:ext cx="534377" cy="259045"/>
    <xdr:sp macro="" textlink="">
      <xdr:nvSpPr>
        <xdr:cNvPr id="489" name="普通建設事業費 （ うち更新整備　）該当値テキスト">
          <a:extLst>
            <a:ext uri="{FF2B5EF4-FFF2-40B4-BE49-F238E27FC236}">
              <a16:creationId xmlns:a16="http://schemas.microsoft.com/office/drawing/2014/main" id="{00000000-0008-0000-0600-0000E9010000}"/>
            </a:ext>
          </a:extLst>
        </xdr:cNvPr>
        <xdr:cNvSpPr txBox="1"/>
      </xdr:nvSpPr>
      <xdr:spPr>
        <a:xfrm>
          <a:off x="10528300" y="1588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88263</xdr:rowOff>
    </xdr:from>
    <xdr:to>
      <xdr:col>50</xdr:col>
      <xdr:colOff>165100</xdr:colOff>
      <xdr:row>95</xdr:row>
      <xdr:rowOff>18413</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9588500" y="1620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34940</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9372111" y="1597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22475</xdr:rowOff>
    </xdr:from>
    <xdr:to>
      <xdr:col>46</xdr:col>
      <xdr:colOff>38100</xdr:colOff>
      <xdr:row>94</xdr:row>
      <xdr:rowOff>124075</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8699500" y="1613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140602</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8483111" y="159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124627</xdr:rowOff>
    </xdr:from>
    <xdr:to>
      <xdr:col>41</xdr:col>
      <xdr:colOff>101600</xdr:colOff>
      <xdr:row>95</xdr:row>
      <xdr:rowOff>54777</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7810500" y="1624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71304</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7594111" y="1601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30705</xdr:rowOff>
    </xdr:from>
    <xdr:to>
      <xdr:col>36</xdr:col>
      <xdr:colOff>165100</xdr:colOff>
      <xdr:row>96</xdr:row>
      <xdr:rowOff>132305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6921500" y="16489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148832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6705111" y="16265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48369</xdr:rowOff>
    </xdr:from>
    <xdr:to>
      <xdr:col>85</xdr:col>
      <xdr:colOff>127000</xdr:colOff>
      <xdr:row>38</xdr:row>
      <xdr:rowOff>151565</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5481300" y="6220569"/>
          <a:ext cx="838200" cy="44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27686</xdr:rowOff>
    </xdr:from>
    <xdr:to>
      <xdr:col>81</xdr:col>
      <xdr:colOff>50800</xdr:colOff>
      <xdr:row>38</xdr:row>
      <xdr:rowOff>151565</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542786"/>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27686</xdr:rowOff>
    </xdr:from>
    <xdr:to>
      <xdr:col>76</xdr:col>
      <xdr:colOff>114300</xdr:colOff>
      <xdr:row>38</xdr:row>
      <xdr:rowOff>63282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542786"/>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125984</xdr:rowOff>
    </xdr:from>
    <xdr:to>
      <xdr:col>71</xdr:col>
      <xdr:colOff>177800</xdr:colOff>
      <xdr:row>38</xdr:row>
      <xdr:rowOff>63282</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a:off x="12814300" y="6469634"/>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56115</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514017" y="6742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169019</xdr:rowOff>
    </xdr:from>
    <xdr:to>
      <xdr:col>85</xdr:col>
      <xdr:colOff>177800</xdr:colOff>
      <xdr:row>36</xdr:row>
      <xdr:rowOff>99169</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169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20446</xdr:rowOff>
    </xdr:from>
    <xdr:ext cx="469744"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02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100765</xdr:rowOff>
    </xdr:from>
    <xdr:to>
      <xdr:col>81</xdr:col>
      <xdr:colOff>101600</xdr:colOff>
      <xdr:row>39</xdr:row>
      <xdr:rowOff>30915</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615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22042</xdr:rowOff>
    </xdr:from>
    <xdr:ext cx="469744"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46428" y="6708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148336</xdr:rowOff>
    </xdr:from>
    <xdr:to>
      <xdr:col>76</xdr:col>
      <xdr:colOff>165100</xdr:colOff>
      <xdr:row>38</xdr:row>
      <xdr:rowOff>78486</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49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69613</xdr:rowOff>
    </xdr:from>
    <xdr:ext cx="469744"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357428" y="6584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12482</xdr:rowOff>
    </xdr:from>
    <xdr:to>
      <xdr:col>72</xdr:col>
      <xdr:colOff>38100</xdr:colOff>
      <xdr:row>38</xdr:row>
      <xdr:rowOff>114082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52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130609</xdr:rowOff>
    </xdr:from>
    <xdr:ext cx="469744"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468428" y="6302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75184</xdr:rowOff>
    </xdr:from>
    <xdr:to>
      <xdr:col>67</xdr:col>
      <xdr:colOff>101600</xdr:colOff>
      <xdr:row>38</xdr:row>
      <xdr:rowOff>5335</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21861</xdr:rowOff>
    </xdr:from>
    <xdr:ext cx="469744"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579428" y="6194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a:extLst>
            <a:ext uri="{FF2B5EF4-FFF2-40B4-BE49-F238E27FC236}">
              <a16:creationId xmlns:a16="http://schemas.microsoft.com/office/drawing/2014/main" id="{00000000-0008-0000-06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29" name="公債費最小値テキスト">
          <a:extLst>
            <a:ext uri="{FF2B5EF4-FFF2-40B4-BE49-F238E27FC236}">
              <a16:creationId xmlns:a16="http://schemas.microsoft.com/office/drawing/2014/main" id="{00000000-0008-0000-0600-000075020000}"/>
            </a:ext>
          </a:extLst>
        </xdr:cNvPr>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1" name="公債費最大値テキスト">
          <a:extLst>
            <a:ext uri="{FF2B5EF4-FFF2-40B4-BE49-F238E27FC236}">
              <a16:creationId xmlns:a16="http://schemas.microsoft.com/office/drawing/2014/main" id="{00000000-0008-0000-0600-000077020000}"/>
            </a:ext>
          </a:extLst>
        </xdr:cNvPr>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87648</xdr:rowOff>
    </xdr:from>
    <xdr:to>
      <xdr:col>85</xdr:col>
      <xdr:colOff>127000</xdr:colOff>
      <xdr:row>72</xdr:row>
      <xdr:rowOff>122715</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5481300" y="12432048"/>
          <a:ext cx="838200" cy="35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143153</xdr:rowOff>
    </xdr:from>
    <xdr:ext cx="534377" cy="259045"/>
    <xdr:sp macro="" textlink="">
      <xdr:nvSpPr>
        <xdr:cNvPr id="634" name="公債費平均値テキスト">
          <a:extLst>
            <a:ext uri="{FF2B5EF4-FFF2-40B4-BE49-F238E27FC236}">
              <a16:creationId xmlns:a16="http://schemas.microsoft.com/office/drawing/2014/main" id="{00000000-0008-0000-0600-00007A020000}"/>
            </a:ext>
          </a:extLst>
        </xdr:cNvPr>
        <xdr:cNvSpPr txBox="1"/>
      </xdr:nvSpPr>
      <xdr:spPr>
        <a:xfrm>
          <a:off x="16370300" y="12830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87648</xdr:rowOff>
    </xdr:from>
    <xdr:to>
      <xdr:col>81</xdr:col>
      <xdr:colOff>50800</xdr:colOff>
      <xdr:row>72</xdr:row>
      <xdr:rowOff>103924</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4592300" y="12432048"/>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111333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297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77452</xdr:rowOff>
    </xdr:from>
    <xdr:to>
      <xdr:col>76</xdr:col>
      <xdr:colOff>114300</xdr:colOff>
      <xdr:row>72</xdr:row>
      <xdr:rowOff>103924</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3703300" y="12421852"/>
          <a:ext cx="889000" cy="2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114968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973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25903</xdr:rowOff>
    </xdr:from>
    <xdr:to>
      <xdr:col>71</xdr:col>
      <xdr:colOff>177800</xdr:colOff>
      <xdr:row>72</xdr:row>
      <xdr:rowOff>77452</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814300" y="12370303"/>
          <a:ext cx="889000" cy="5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79808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436111" y="1311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5" name="フローチャート: 判断 644">
          <a:extLst>
            <a:ext uri="{FF2B5EF4-FFF2-40B4-BE49-F238E27FC236}">
              <a16:creationId xmlns:a16="http://schemas.microsoft.com/office/drawing/2014/main" id="{00000000-0008-0000-0600-000085020000}"/>
            </a:ext>
          </a:extLst>
        </xdr:cNvPr>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71915</xdr:rowOff>
    </xdr:from>
    <xdr:to>
      <xdr:col>85</xdr:col>
      <xdr:colOff>177800</xdr:colOff>
      <xdr:row>73</xdr:row>
      <xdr:rowOff>2065</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6268700" y="1241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94792</xdr:rowOff>
    </xdr:from>
    <xdr:ext cx="534377" cy="259045"/>
    <xdr:sp macro="" textlink="">
      <xdr:nvSpPr>
        <xdr:cNvPr id="653" name="公債費該当値テキスト">
          <a:extLst>
            <a:ext uri="{FF2B5EF4-FFF2-40B4-BE49-F238E27FC236}">
              <a16:creationId xmlns:a16="http://schemas.microsoft.com/office/drawing/2014/main" id="{00000000-0008-0000-0600-00008D020000}"/>
            </a:ext>
          </a:extLst>
        </xdr:cNvPr>
        <xdr:cNvSpPr txBox="1"/>
      </xdr:nvSpPr>
      <xdr:spPr>
        <a:xfrm>
          <a:off x="16370300" y="1226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72</xdr:row>
      <xdr:rowOff>36848</xdr:rowOff>
    </xdr:from>
    <xdr:to>
      <xdr:col>81</xdr:col>
      <xdr:colOff>101600</xdr:colOff>
      <xdr:row>72</xdr:row>
      <xdr:rowOff>138448</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5430500" y="123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154975</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5214111" y="1215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53124</xdr:rowOff>
    </xdr:from>
    <xdr:to>
      <xdr:col>76</xdr:col>
      <xdr:colOff>165100</xdr:colOff>
      <xdr:row>72</xdr:row>
      <xdr:rowOff>154724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4541500" y="123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70</xdr:row>
      <xdr:rowOff>171251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4325111" y="1217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26652</xdr:rowOff>
    </xdr:from>
    <xdr:to>
      <xdr:col>72</xdr:col>
      <xdr:colOff>38100</xdr:colOff>
      <xdr:row>72</xdr:row>
      <xdr:rowOff>128252</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3652500" y="1237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144779</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3436111" y="1214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146553</xdr:rowOff>
    </xdr:from>
    <xdr:to>
      <xdr:col>67</xdr:col>
      <xdr:colOff>101600</xdr:colOff>
      <xdr:row>72</xdr:row>
      <xdr:rowOff>76703</xdr:rowOff>
    </xdr:to>
    <xdr:sp macro="" textlink="">
      <xdr:nvSpPr>
        <xdr:cNvPr id="660" name="楕円 659">
          <a:extLst>
            <a:ext uri="{FF2B5EF4-FFF2-40B4-BE49-F238E27FC236}">
              <a16:creationId xmlns:a16="http://schemas.microsoft.com/office/drawing/2014/main" id="{00000000-0008-0000-0600-000094020000}"/>
            </a:ext>
          </a:extLst>
        </xdr:cNvPr>
        <xdr:cNvSpPr/>
      </xdr:nvSpPr>
      <xdr:spPr>
        <a:xfrm>
          <a:off x="12763500" y="1231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70</xdr:row>
      <xdr:rowOff>93230</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547111" y="1209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積立金グラフ枠">
          <a:extLst>
            <a:ext uri="{FF2B5EF4-FFF2-40B4-BE49-F238E27FC236}">
              <a16:creationId xmlns:a16="http://schemas.microsoft.com/office/drawing/2014/main" id="{00000000-0008-0000-06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88" name="積立金最小値テキスト">
          <a:extLst>
            <a:ext uri="{FF2B5EF4-FFF2-40B4-BE49-F238E27FC236}">
              <a16:creationId xmlns:a16="http://schemas.microsoft.com/office/drawing/2014/main" id="{00000000-0008-0000-0600-0000B0020000}"/>
            </a:ext>
          </a:extLst>
        </xdr:cNvPr>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0" name="積立金最大値テキスト">
          <a:extLst>
            <a:ext uri="{FF2B5EF4-FFF2-40B4-BE49-F238E27FC236}">
              <a16:creationId xmlns:a16="http://schemas.microsoft.com/office/drawing/2014/main" id="{00000000-0008-0000-0600-0000B2020000}"/>
            </a:ext>
          </a:extLst>
        </xdr:cNvPr>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137480</xdr:rowOff>
    </xdr:from>
    <xdr:to>
      <xdr:col>85</xdr:col>
      <xdr:colOff>127000</xdr:colOff>
      <xdr:row>96</xdr:row>
      <xdr:rowOff>104201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5481300" y="16253780"/>
          <a:ext cx="838200" cy="30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3" name="積立金平均値テキスト">
          <a:extLst>
            <a:ext uri="{FF2B5EF4-FFF2-40B4-BE49-F238E27FC236}">
              <a16:creationId xmlns:a16="http://schemas.microsoft.com/office/drawing/2014/main" id="{00000000-0008-0000-0600-0000B5020000}"/>
            </a:ext>
          </a:extLst>
        </xdr:cNvPr>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120693</xdr:rowOff>
    </xdr:from>
    <xdr:to>
      <xdr:col>81</xdr:col>
      <xdr:colOff>50800</xdr:colOff>
      <xdr:row>96</xdr:row>
      <xdr:rowOff>104201</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4592300" y="16408443"/>
          <a:ext cx="889000" cy="15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120693</xdr:rowOff>
    </xdr:from>
    <xdr:to>
      <xdr:col>76</xdr:col>
      <xdr:colOff>114300</xdr:colOff>
      <xdr:row>97</xdr:row>
      <xdr:rowOff>159817</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flipV="1">
          <a:off x="13703300" y="16408443"/>
          <a:ext cx="889000" cy="38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16549</xdr:rowOff>
    </xdr:from>
    <xdr:to>
      <xdr:col>71</xdr:col>
      <xdr:colOff>177800</xdr:colOff>
      <xdr:row>97</xdr:row>
      <xdr:rowOff>159817</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2814300" y="16647199"/>
          <a:ext cx="889000" cy="143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2" name="フローチャート: 判断 701">
          <a:extLst>
            <a:ext uri="{FF2B5EF4-FFF2-40B4-BE49-F238E27FC236}">
              <a16:creationId xmlns:a16="http://schemas.microsoft.com/office/drawing/2014/main" id="{00000000-0008-0000-0600-0000BE020000}"/>
            </a:ext>
          </a:extLst>
        </xdr:cNvPr>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76530</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436111" y="1636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4" name="フローチャート: 判断 703">
          <a:extLst>
            <a:ext uri="{FF2B5EF4-FFF2-40B4-BE49-F238E27FC236}">
              <a16:creationId xmlns:a16="http://schemas.microsoft.com/office/drawing/2014/main" id="{00000000-0008-0000-0600-0000C0020000}"/>
            </a:ext>
          </a:extLst>
        </xdr:cNvPr>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152105</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2547111" y="1678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86680</xdr:rowOff>
    </xdr:from>
    <xdr:to>
      <xdr:col>85</xdr:col>
      <xdr:colOff>177800</xdr:colOff>
      <xdr:row>95</xdr:row>
      <xdr:rowOff>16830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6268700" y="1620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109557</xdr:rowOff>
    </xdr:from>
    <xdr:ext cx="534377" cy="259045"/>
    <xdr:sp macro="" textlink="">
      <xdr:nvSpPr>
        <xdr:cNvPr id="712" name="積立金該当値テキスト">
          <a:extLst>
            <a:ext uri="{FF2B5EF4-FFF2-40B4-BE49-F238E27FC236}">
              <a16:creationId xmlns:a16="http://schemas.microsoft.com/office/drawing/2014/main" id="{00000000-0008-0000-0600-0000C8020000}"/>
            </a:ext>
          </a:extLst>
        </xdr:cNvPr>
        <xdr:cNvSpPr txBox="1"/>
      </xdr:nvSpPr>
      <xdr:spPr>
        <a:xfrm>
          <a:off x="16370300" y="1605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53401</xdr:rowOff>
    </xdr:from>
    <xdr:to>
      <xdr:col>81</xdr:col>
      <xdr:colOff>101600</xdr:colOff>
      <xdr:row>96</xdr:row>
      <xdr:rowOff>155001</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5430500" y="1651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78</xdr:rowOff>
    </xdr:from>
    <xdr:ext cx="534377"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5214111" y="16287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69893</xdr:rowOff>
    </xdr:from>
    <xdr:to>
      <xdr:col>76</xdr:col>
      <xdr:colOff>165100</xdr:colOff>
      <xdr:row>96</xdr:row>
      <xdr:rowOff>43</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4541500" y="16357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16570</xdr:rowOff>
    </xdr:from>
    <xdr:ext cx="534377"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4325111" y="1613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109017</xdr:rowOff>
    </xdr:from>
    <xdr:to>
      <xdr:col>72</xdr:col>
      <xdr:colOff>38100</xdr:colOff>
      <xdr:row>98</xdr:row>
      <xdr:rowOff>39167</xdr:rowOff>
    </xdr:to>
    <xdr:sp macro="" textlink="">
      <xdr:nvSpPr>
        <xdr:cNvPr id="717" name="楕円 716">
          <a:extLst>
            <a:ext uri="{FF2B5EF4-FFF2-40B4-BE49-F238E27FC236}">
              <a16:creationId xmlns:a16="http://schemas.microsoft.com/office/drawing/2014/main" id="{00000000-0008-0000-0600-0000CD020000}"/>
            </a:ext>
          </a:extLst>
        </xdr:cNvPr>
        <xdr:cNvSpPr/>
      </xdr:nvSpPr>
      <xdr:spPr>
        <a:xfrm>
          <a:off x="13652500" y="1673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30294</xdr:rowOff>
    </xdr:from>
    <xdr:ext cx="469744"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3468428" y="1683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137199</xdr:rowOff>
    </xdr:from>
    <xdr:to>
      <xdr:col>67</xdr:col>
      <xdr:colOff>101600</xdr:colOff>
      <xdr:row>97</xdr:row>
      <xdr:rowOff>67349</xdr:rowOff>
    </xdr:to>
    <xdr:sp macro="" textlink="">
      <xdr:nvSpPr>
        <xdr:cNvPr id="719" name="楕円 718">
          <a:extLst>
            <a:ext uri="{FF2B5EF4-FFF2-40B4-BE49-F238E27FC236}">
              <a16:creationId xmlns:a16="http://schemas.microsoft.com/office/drawing/2014/main" id="{00000000-0008-0000-0600-0000CF020000}"/>
            </a:ext>
          </a:extLst>
        </xdr:cNvPr>
        <xdr:cNvSpPr/>
      </xdr:nvSpPr>
      <xdr:spPr>
        <a:xfrm>
          <a:off x="12763500" y="16596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83876</xdr:rowOff>
    </xdr:from>
    <xdr:ext cx="534377"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2547111" y="16371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6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6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a:extLst>
            <a:ext uri="{FF2B5EF4-FFF2-40B4-BE49-F238E27FC236}">
              <a16:creationId xmlns:a16="http://schemas.microsoft.com/office/drawing/2014/main" id="{00000000-0008-0000-0600-0000E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投資及び出資金最小値テキスト">
          <a:extLst>
            <a:ext uri="{FF2B5EF4-FFF2-40B4-BE49-F238E27FC236}">
              <a16:creationId xmlns:a16="http://schemas.microsoft.com/office/drawing/2014/main" id="{00000000-0008-0000-0600-0000E9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47" name="投資及び出資金最大値テキスト">
          <a:extLst>
            <a:ext uri="{FF2B5EF4-FFF2-40B4-BE49-F238E27FC236}">
              <a16:creationId xmlns:a16="http://schemas.microsoft.com/office/drawing/2014/main" id="{00000000-0008-0000-0600-0000EB020000}"/>
            </a:ext>
          </a:extLst>
        </xdr:cNvPr>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9398</xdr:rowOff>
    </xdr:from>
    <xdr:to>
      <xdr:col>116</xdr:col>
      <xdr:colOff>63500</xdr:colOff>
      <xdr:row>38</xdr:row>
      <xdr:rowOff>20955</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flipV="1">
          <a:off x="21323300" y="6524498"/>
          <a:ext cx="838200" cy="11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469744" cy="259045"/>
    <xdr:sp macro="" textlink="">
      <xdr:nvSpPr>
        <xdr:cNvPr id="750" name="投資及び出資金平均値テキスト">
          <a:extLst>
            <a:ext uri="{FF2B5EF4-FFF2-40B4-BE49-F238E27FC236}">
              <a16:creationId xmlns:a16="http://schemas.microsoft.com/office/drawing/2014/main" id="{00000000-0008-0000-0600-0000EE020000}"/>
            </a:ext>
          </a:extLst>
        </xdr:cNvPr>
        <xdr:cNvSpPr txBox="1"/>
      </xdr:nvSpPr>
      <xdr:spPr>
        <a:xfrm>
          <a:off x="22212300" y="646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138430</xdr:rowOff>
    </xdr:from>
    <xdr:to>
      <xdr:col>111</xdr:col>
      <xdr:colOff>177800</xdr:colOff>
      <xdr:row>38</xdr:row>
      <xdr:rowOff>20955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20434300" y="6310630"/>
          <a:ext cx="889000" cy="225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138430</xdr:rowOff>
    </xdr:from>
    <xdr:to>
      <xdr:col>107</xdr:col>
      <xdr:colOff>50800</xdr:colOff>
      <xdr:row>37</xdr:row>
      <xdr:rowOff>102870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flipV="1">
          <a:off x="19545300" y="6310630"/>
          <a:ext cx="88900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75709</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659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102870</xdr:rowOff>
    </xdr:from>
    <xdr:to>
      <xdr:col>102</xdr:col>
      <xdr:colOff>114300</xdr:colOff>
      <xdr:row>37</xdr:row>
      <xdr:rowOff>123825</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flipV="1">
          <a:off x="18656300" y="64465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59" name="フローチャート: 判断 758">
          <a:extLst>
            <a:ext uri="{FF2B5EF4-FFF2-40B4-BE49-F238E27FC236}">
              <a16:creationId xmlns:a16="http://schemas.microsoft.com/office/drawing/2014/main" id="{00000000-0008-0000-0600-0000F7020000}"/>
            </a:ext>
          </a:extLst>
        </xdr:cNvPr>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131843</xdr:rowOff>
    </xdr:from>
    <xdr:ext cx="378565"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6017" y="664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1" name="フローチャート: 判断 760">
          <a:extLst>
            <a:ext uri="{FF2B5EF4-FFF2-40B4-BE49-F238E27FC236}">
              <a16:creationId xmlns:a16="http://schemas.microsoft.com/office/drawing/2014/main" id="{00000000-0008-0000-0600-0000F9020000}"/>
            </a:ext>
          </a:extLst>
        </xdr:cNvPr>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130048</xdr:rowOff>
    </xdr:from>
    <xdr:to>
      <xdr:col>116</xdr:col>
      <xdr:colOff>114300</xdr:colOff>
      <xdr:row>38</xdr:row>
      <xdr:rowOff>60198</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2110700" y="64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152925</xdr:rowOff>
    </xdr:from>
    <xdr:ext cx="469744" cy="259045"/>
    <xdr:sp macro="" textlink="">
      <xdr:nvSpPr>
        <xdr:cNvPr id="769" name="投資及び出資金該当値テキスト">
          <a:extLst>
            <a:ext uri="{FF2B5EF4-FFF2-40B4-BE49-F238E27FC236}">
              <a16:creationId xmlns:a16="http://schemas.microsoft.com/office/drawing/2014/main" id="{00000000-0008-0000-0600-000001030000}"/>
            </a:ext>
          </a:extLst>
        </xdr:cNvPr>
        <xdr:cNvSpPr txBox="1"/>
      </xdr:nvSpPr>
      <xdr:spPr>
        <a:xfrm>
          <a:off x="22212300" y="632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141605</xdr:rowOff>
    </xdr:from>
    <xdr:to>
      <xdr:col>112</xdr:col>
      <xdr:colOff>38100</xdr:colOff>
      <xdr:row>38</xdr:row>
      <xdr:rowOff>71755</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21272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62882</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88428" y="6577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87630</xdr:rowOff>
    </xdr:from>
    <xdr:to>
      <xdr:col>107</xdr:col>
      <xdr:colOff>101600</xdr:colOff>
      <xdr:row>37</xdr:row>
      <xdr:rowOff>17780</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20383500" y="625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34307</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20199428" y="603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52070</xdr:rowOff>
    </xdr:from>
    <xdr:to>
      <xdr:col>102</xdr:col>
      <xdr:colOff>165100</xdr:colOff>
      <xdr:row>37</xdr:row>
      <xdr:rowOff>153670</xdr:rowOff>
    </xdr:to>
    <xdr:sp macro="" textlink="">
      <xdr:nvSpPr>
        <xdr:cNvPr id="774" name="楕円 773">
          <a:extLst>
            <a:ext uri="{FF2B5EF4-FFF2-40B4-BE49-F238E27FC236}">
              <a16:creationId xmlns:a16="http://schemas.microsoft.com/office/drawing/2014/main" id="{00000000-0008-0000-0600-000006030000}"/>
            </a:ext>
          </a:extLst>
        </xdr:cNvPr>
        <xdr:cNvSpPr/>
      </xdr:nvSpPr>
      <xdr:spPr>
        <a:xfrm>
          <a:off x="19494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170197</xdr:rowOff>
    </xdr:from>
    <xdr:ext cx="469744"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9310428" y="617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73025</xdr:rowOff>
    </xdr:from>
    <xdr:to>
      <xdr:col>98</xdr:col>
      <xdr:colOff>38100</xdr:colOff>
      <xdr:row>38</xdr:row>
      <xdr:rowOff>3175</xdr:rowOff>
    </xdr:to>
    <xdr:sp macro="" textlink="">
      <xdr:nvSpPr>
        <xdr:cNvPr id="776" name="楕円 775">
          <a:extLst>
            <a:ext uri="{FF2B5EF4-FFF2-40B4-BE49-F238E27FC236}">
              <a16:creationId xmlns:a16="http://schemas.microsoft.com/office/drawing/2014/main" id="{00000000-0008-0000-0600-000008030000}"/>
            </a:ext>
          </a:extLst>
        </xdr:cNvPr>
        <xdr:cNvSpPr/>
      </xdr:nvSpPr>
      <xdr:spPr>
        <a:xfrm>
          <a:off x="18605500" y="641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19702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421428" y="61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a:extLst>
            <a:ext uri="{FF2B5EF4-FFF2-40B4-BE49-F238E27FC236}">
              <a16:creationId xmlns:a16="http://schemas.microsoft.com/office/drawing/2014/main" id="{00000000-0008-0000-0600-00001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77841</xdr:rowOff>
    </xdr:from>
    <xdr:to>
      <xdr:col>116</xdr:col>
      <xdr:colOff>63500</xdr:colOff>
      <xdr:row>57</xdr:row>
      <xdr:rowOff>80173</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1323300" y="9850491"/>
          <a:ext cx="838200" cy="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80173</xdr:rowOff>
    </xdr:from>
    <xdr:to>
      <xdr:col>111</xdr:col>
      <xdr:colOff>177800</xdr:colOff>
      <xdr:row>57</xdr:row>
      <xdr:rowOff>82093</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flipV="1">
          <a:off x="20434300" y="9852823"/>
          <a:ext cx="889000" cy="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82093</xdr:rowOff>
    </xdr:from>
    <xdr:to>
      <xdr:col>107</xdr:col>
      <xdr:colOff>50800</xdr:colOff>
      <xdr:row>57</xdr:row>
      <xdr:rowOff>84196</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9545300" y="9854743"/>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84196</xdr:rowOff>
    </xdr:from>
    <xdr:to>
      <xdr:col>102</xdr:col>
      <xdr:colOff>114300</xdr:colOff>
      <xdr:row>57</xdr:row>
      <xdr:rowOff>86299</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flipV="1">
          <a:off x="18656300" y="9856846"/>
          <a:ext cx="889000" cy="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58711</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948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27041</xdr:rowOff>
    </xdr:from>
    <xdr:to>
      <xdr:col>116</xdr:col>
      <xdr:colOff>114300</xdr:colOff>
      <xdr:row>57</xdr:row>
      <xdr:rowOff>128641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97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5468</xdr:rowOff>
    </xdr:from>
    <xdr:ext cx="469744"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9778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29373</xdr:rowOff>
    </xdr:from>
    <xdr:to>
      <xdr:col>112</xdr:col>
      <xdr:colOff>38100</xdr:colOff>
      <xdr:row>57</xdr:row>
      <xdr:rowOff>130973</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980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122100</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88428" y="989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31293</xdr:rowOff>
    </xdr:from>
    <xdr:to>
      <xdr:col>107</xdr:col>
      <xdr:colOff>101600</xdr:colOff>
      <xdr:row>57</xdr:row>
      <xdr:rowOff>132893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80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124020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99428" y="989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33396</xdr:rowOff>
    </xdr:from>
    <xdr:to>
      <xdr:col>102</xdr:col>
      <xdr:colOff>165100</xdr:colOff>
      <xdr:row>57</xdr:row>
      <xdr:rowOff>134996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980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126123</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310428" y="98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35499</xdr:rowOff>
    </xdr:from>
    <xdr:to>
      <xdr:col>98</xdr:col>
      <xdr:colOff>38100</xdr:colOff>
      <xdr:row>57</xdr:row>
      <xdr:rowOff>137099</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9808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128226</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421428" y="9900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a:extLst>
            <a:ext uri="{FF2B5EF4-FFF2-40B4-BE49-F238E27FC236}">
              <a16:creationId xmlns:a16="http://schemas.microsoft.com/office/drawing/2014/main" id="{00000000-0008-0000-0600-00005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0" name="繰出金最小値テキスト">
          <a:extLst>
            <a:ext uri="{FF2B5EF4-FFF2-40B4-BE49-F238E27FC236}">
              <a16:creationId xmlns:a16="http://schemas.microsoft.com/office/drawing/2014/main" id="{00000000-0008-0000-0600-00005C030000}"/>
            </a:ext>
          </a:extLst>
        </xdr:cNvPr>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2" name="繰出金最大値テキスト">
          <a:extLst>
            <a:ext uri="{FF2B5EF4-FFF2-40B4-BE49-F238E27FC236}">
              <a16:creationId xmlns:a16="http://schemas.microsoft.com/office/drawing/2014/main" id="{00000000-0008-0000-0600-00005E030000}"/>
            </a:ext>
          </a:extLst>
        </xdr:cNvPr>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151489</xdr:rowOff>
    </xdr:from>
    <xdr:to>
      <xdr:col>116</xdr:col>
      <xdr:colOff>63500</xdr:colOff>
      <xdr:row>71</xdr:row>
      <xdr:rowOff>17628</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1323300" y="12152989"/>
          <a:ext cx="8382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5" name="繰出金平均値テキスト">
          <a:extLst>
            <a:ext uri="{FF2B5EF4-FFF2-40B4-BE49-F238E27FC236}">
              <a16:creationId xmlns:a16="http://schemas.microsoft.com/office/drawing/2014/main" id="{00000000-0008-0000-0600-000061030000}"/>
            </a:ext>
          </a:extLst>
        </xdr:cNvPr>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151489</xdr:rowOff>
    </xdr:from>
    <xdr:to>
      <xdr:col>111</xdr:col>
      <xdr:colOff>177800</xdr:colOff>
      <xdr:row>70</xdr:row>
      <xdr:rowOff>158869</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20434300" y="12152989"/>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118440</xdr:rowOff>
    </xdr:from>
    <xdr:to>
      <xdr:col>107</xdr:col>
      <xdr:colOff>50800</xdr:colOff>
      <xdr:row>70</xdr:row>
      <xdr:rowOff>158869</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9545300" y="12119940"/>
          <a:ext cx="889000" cy="4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118440</xdr:rowOff>
    </xdr:from>
    <xdr:to>
      <xdr:col>102</xdr:col>
      <xdr:colOff>114300</xdr:colOff>
      <xdr:row>71</xdr:row>
      <xdr:rowOff>70303</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flipV="1">
          <a:off x="18656300" y="12119940"/>
          <a:ext cx="889000" cy="123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4" name="フローチャート: 判断 873">
          <a:extLst>
            <a:ext uri="{FF2B5EF4-FFF2-40B4-BE49-F238E27FC236}">
              <a16:creationId xmlns:a16="http://schemas.microsoft.com/office/drawing/2014/main" id="{00000000-0008-0000-0600-00006A030000}"/>
            </a:ext>
          </a:extLst>
        </xdr:cNvPr>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6" name="フローチャート: 判断 875">
          <a:extLst>
            <a:ext uri="{FF2B5EF4-FFF2-40B4-BE49-F238E27FC236}">
              <a16:creationId xmlns:a16="http://schemas.microsoft.com/office/drawing/2014/main" id="{00000000-0008-0000-0600-00006C030000}"/>
            </a:ext>
          </a:extLst>
        </xdr:cNvPr>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70</xdr:row>
      <xdr:rowOff>138278</xdr:rowOff>
    </xdr:from>
    <xdr:to>
      <xdr:col>116</xdr:col>
      <xdr:colOff>114300</xdr:colOff>
      <xdr:row>71</xdr:row>
      <xdr:rowOff>68428</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2110700" y="12139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91305</xdr:rowOff>
    </xdr:from>
    <xdr:ext cx="534377" cy="259045"/>
    <xdr:sp macro="" textlink="">
      <xdr:nvSpPr>
        <xdr:cNvPr id="884" name="繰出金該当値テキスト">
          <a:extLst>
            <a:ext uri="{FF2B5EF4-FFF2-40B4-BE49-F238E27FC236}">
              <a16:creationId xmlns:a16="http://schemas.microsoft.com/office/drawing/2014/main" id="{00000000-0008-0000-0600-000074030000}"/>
            </a:ext>
          </a:extLst>
        </xdr:cNvPr>
        <xdr:cNvSpPr txBox="1"/>
      </xdr:nvSpPr>
      <xdr:spPr>
        <a:xfrm>
          <a:off x="22212300" y="12092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100689</xdr:rowOff>
    </xdr:from>
    <xdr:to>
      <xdr:col>112</xdr:col>
      <xdr:colOff>38100</xdr:colOff>
      <xdr:row>71</xdr:row>
      <xdr:rowOff>30839</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21272500" y="1210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69</xdr:row>
      <xdr:rowOff>47366</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056111" y="11877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108069</xdr:rowOff>
    </xdr:from>
    <xdr:to>
      <xdr:col>107</xdr:col>
      <xdr:colOff>101600</xdr:colOff>
      <xdr:row>71</xdr:row>
      <xdr:rowOff>38219</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0383500" y="1210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54746</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0167111" y="1188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67640</xdr:rowOff>
    </xdr:from>
    <xdr:to>
      <xdr:col>102</xdr:col>
      <xdr:colOff>165100</xdr:colOff>
      <xdr:row>70</xdr:row>
      <xdr:rowOff>169240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19494500" y="1206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14317</xdr:rowOff>
    </xdr:from>
    <xdr:ext cx="534377"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9278111" y="1184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19503</xdr:rowOff>
    </xdr:from>
    <xdr:to>
      <xdr:col>98</xdr:col>
      <xdr:colOff>38100</xdr:colOff>
      <xdr:row>71</xdr:row>
      <xdr:rowOff>121103</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18605500" y="1219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137630</xdr:rowOff>
    </xdr:from>
    <xdr:ext cx="534377"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389111" y="1196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a:extLst>
            <a:ext uri="{FF2B5EF4-FFF2-40B4-BE49-F238E27FC236}">
              <a16:creationId xmlns:a16="http://schemas.microsoft.com/office/drawing/2014/main" id="{00000000-0008-0000-0600-00008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・人件費は、住民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84,705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円となっており、退職手当の減等</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はあったものの人口減少の影響</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により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年度と比べ</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類似団体平均と比較すると極めて高い水準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で推移してい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る。要因としては、消防や清掃など一部事務組合ではなく直営で行っていることや、市の面積が広いことにより複数の支所・出張所を配置する必要があり、類似団体と比べ職員数が多いためと分析される。合併後、唐津市定員適正化計画を策定し、職員数を削減してきたが、今後は行政サービスの低下や市政の運営に支障をきたさないことを念頭に、公務員制度の見直しなどにも対応し、適正な規模を確保しつつ、組織機構の見直しや業務改革などを進めるなかで人件費の適正化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・物件費は、住民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91,174</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円となっており、ふるさと寄附金の寄附額</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の減少</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に伴</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返礼品に係る経費も</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僅かに</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減少し、物件費全体としては減少した。</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しかし、ふるさと寄附金の返礼品に係る経費は依然として高い水準にあることから、</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類似団体平均と比較すると最上位となって</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いる。</a:t>
          </a:r>
          <a:endPar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・普通建設事業費は、住民１人当たり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101,081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H29</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年度より大きく</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要因としては、</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学校施設・消防設備の</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整備費</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や、第一次産業を支援する補助金など</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の</a:t>
          </a:r>
          <a:r>
            <a:rPr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増加</a:t>
          </a:r>
          <a:r>
            <a:rPr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考えられる。</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今後とも</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、公共施設等総合管理計画等に基づき事業の取捨選択を徹底し、行政コストの最適化</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に努める</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・公債費は、住民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65,743</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円となっており、類似団体平均と比較しても高い水準にある。要因としては、市町村合併後の新市の均衡ある発展を目指すため、合併特例債を活用した基盤整備事業を集中的に行ってきたことによる元利償還</a:t>
          </a:r>
          <a:r>
            <a:rPr kumimoji="1" lang="ja-JP" altLang="en-US" sz="1000">
              <a:solidFill>
                <a:schemeClr val="dk1"/>
              </a:solidFill>
              <a:effectLst/>
              <a:latin typeface="ＭＳ Ｐゴシック" panose="020B0600070205080204" pitchFamily="50" charset="-128"/>
              <a:ea typeface="ＭＳ Ｐゴシック" panose="020B0600070205080204" pitchFamily="50" charset="-128"/>
              <a:cs typeface="+mn-cs"/>
            </a:rPr>
            <a:t>によるもの</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と考えられる。今後は、普通建設事業費と同様に、公共施設等総合管理計画等に基づき事業の取捨選択を徹底し、起債発行額を減じるとともに、利率の見直し等を積極的に実施し、公債費の減少に努める。</a:t>
          </a:r>
          <a:endParaRPr lang="ja-JP" altLang="ja-JP" sz="1000">
            <a:effectLst/>
            <a:latin typeface="ＭＳ Ｐゴシック" panose="020B0600070205080204" pitchFamily="50" charset="-128"/>
            <a:ea typeface="ＭＳ Ｐゴシック" panose="020B0600070205080204" pitchFamily="50" charset="-128"/>
          </a:endParaRPr>
        </a:p>
        <a:p>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・繰出金は、住民</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人当たり</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64,488</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円となっており、ここ</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年間は</a:t>
          </a:r>
          <a:r>
            <a:rPr kumimoji="1" lang="en-US" altLang="ja-JP" sz="1000">
              <a:solidFill>
                <a:schemeClr val="dk1"/>
              </a:solidFill>
              <a:effectLst/>
              <a:latin typeface="ＭＳ Ｐゴシック" panose="020B0600070205080204" pitchFamily="50" charset="-128"/>
              <a:ea typeface="ＭＳ Ｐゴシック" panose="020B0600070205080204" pitchFamily="50" charset="-128"/>
              <a:cs typeface="+mn-cs"/>
            </a:rPr>
            <a:t>6</a:t>
          </a:r>
          <a:r>
            <a:rPr kumimoji="1" lang="ja-JP" altLang="ja-JP" sz="1000">
              <a:solidFill>
                <a:schemeClr val="dk1"/>
              </a:solidFill>
              <a:effectLst/>
              <a:latin typeface="ＭＳ Ｐゴシック" panose="020B0600070205080204" pitchFamily="50" charset="-128"/>
              <a:ea typeface="ＭＳ Ｐゴシック" panose="020B0600070205080204" pitchFamily="50" charset="-128"/>
              <a:cs typeface="+mn-cs"/>
            </a:rPr>
            <a:t>万円程度で横ばいとなっている。類似団体平均と比較すると最上位となっているが、その主な要因としては、法適用していない下水道会計への繰出金が高水準で推移しているためである。今後は各会計、使用料などの適正化による経営の健全化を図るとともに、経費削減などを行い、繰出金の抑制に努める。</a:t>
          </a:r>
          <a:endParaRPr lang="ja-JP" altLang="ja-JP" sz="10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佐賀県唐津市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122,528
121,864
487.60
74,024,855
73,120,408
585,797
34,315,145
85,090,282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13.0
108.1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84836</xdr:rowOff>
    </xdr:from>
    <xdr:to>
      <xdr:col>24</xdr:col>
      <xdr:colOff>63500</xdr:colOff>
      <xdr:row>34</xdr:row>
      <xdr:rowOff>90170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4136"/>
          <a:ext cx="8382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90170</xdr:rowOff>
    </xdr:from>
    <xdr:to>
      <xdr:col>19</xdr:col>
      <xdr:colOff>177800</xdr:colOff>
      <xdr:row>35</xdr:row>
      <xdr:rowOff>28448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1947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76454</xdr:rowOff>
    </xdr:from>
    <xdr:to>
      <xdr:col>15</xdr:col>
      <xdr:colOff>50800</xdr:colOff>
      <xdr:row>35</xdr:row>
      <xdr:rowOff>28448</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734304"/>
          <a:ext cx="889000" cy="294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76454</xdr:rowOff>
    </xdr:from>
    <xdr:to>
      <xdr:col>10</xdr:col>
      <xdr:colOff>114300</xdr:colOff>
      <xdr:row>34</xdr:row>
      <xdr:rowOff>14732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734304"/>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34036</xdr:rowOff>
    </xdr:from>
    <xdr:to>
      <xdr:col>24</xdr:col>
      <xdr:colOff>114300</xdr:colOff>
      <xdr:row>34</xdr:row>
      <xdr:rowOff>135636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56913</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39370</xdr:rowOff>
    </xdr:from>
    <xdr:to>
      <xdr:col>20</xdr:col>
      <xdr:colOff>38100</xdr:colOff>
      <xdr:row>34</xdr:row>
      <xdr:rowOff>140970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6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157497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4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149098</xdr:rowOff>
    </xdr:from>
    <xdr:to>
      <xdr:col>15</xdr:col>
      <xdr:colOff>101600</xdr:colOff>
      <xdr:row>35</xdr:row>
      <xdr:rowOff>79248</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78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95775</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53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25654</xdr:rowOff>
    </xdr:from>
    <xdr:to>
      <xdr:col>10</xdr:col>
      <xdr:colOff>165100</xdr:colOff>
      <xdr:row>33</xdr:row>
      <xdr:rowOff>127254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68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143781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458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135382</xdr:rowOff>
    </xdr:from>
    <xdr:to>
      <xdr:col>6</xdr:col>
      <xdr:colOff>38100</xdr:colOff>
      <xdr:row>34</xdr:row>
      <xdr:rowOff>65532</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9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82059</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68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107734</xdr:rowOff>
    </xdr:from>
    <xdr:to>
      <xdr:col>24</xdr:col>
      <xdr:colOff>63500</xdr:colOff>
      <xdr:row>51</xdr:row>
      <xdr:rowOff>158883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680234"/>
          <a:ext cx="838200" cy="222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108362</xdr:rowOff>
    </xdr:from>
    <xdr:to>
      <xdr:col>19</xdr:col>
      <xdr:colOff>177800</xdr:colOff>
      <xdr:row>51</xdr:row>
      <xdr:rowOff>158883</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8852312"/>
          <a:ext cx="889000" cy="50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108362</xdr:rowOff>
    </xdr:from>
    <xdr:to>
      <xdr:col>15</xdr:col>
      <xdr:colOff>50800</xdr:colOff>
      <xdr:row>55</xdr:row>
      <xdr:rowOff>28963</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8852312"/>
          <a:ext cx="889000" cy="60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150273</xdr:rowOff>
    </xdr:from>
    <xdr:to>
      <xdr:col>10</xdr:col>
      <xdr:colOff>114300</xdr:colOff>
      <xdr:row>55</xdr:row>
      <xdr:rowOff>28963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237123"/>
          <a:ext cx="889000" cy="2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50</xdr:row>
      <xdr:rowOff>56934</xdr:rowOff>
    </xdr:from>
    <xdr:to>
      <xdr:col>24</xdr:col>
      <xdr:colOff>114300</xdr:colOff>
      <xdr:row>50</xdr:row>
      <xdr:rowOff>158534</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629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9961</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58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108083</xdr:rowOff>
    </xdr:from>
    <xdr:to>
      <xdr:col>20</xdr:col>
      <xdr:colOff>38100</xdr:colOff>
      <xdr:row>52</xdr:row>
      <xdr:rowOff>38233</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885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54760</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862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57562</xdr:rowOff>
    </xdr:from>
    <xdr:to>
      <xdr:col>15</xdr:col>
      <xdr:colOff>101600</xdr:colOff>
      <xdr:row>51</xdr:row>
      <xdr:rowOff>159162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880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4239</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857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149613</xdr:rowOff>
    </xdr:from>
    <xdr:to>
      <xdr:col>10</xdr:col>
      <xdr:colOff>165100</xdr:colOff>
      <xdr:row>55</xdr:row>
      <xdr:rowOff>79763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0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96290</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18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99473</xdr:rowOff>
    </xdr:from>
    <xdr:to>
      <xdr:col>6</xdr:col>
      <xdr:colOff>38100</xdr:colOff>
      <xdr:row>54</xdr:row>
      <xdr:rowOff>29623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186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46150</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896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35926</xdr:rowOff>
    </xdr:from>
    <xdr:to>
      <xdr:col>24</xdr:col>
      <xdr:colOff>63500</xdr:colOff>
      <xdr:row>75</xdr:row>
      <xdr:rowOff>96593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894676"/>
          <a:ext cx="8382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138628</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97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34424</xdr:rowOff>
    </xdr:from>
    <xdr:to>
      <xdr:col>19</xdr:col>
      <xdr:colOff>177800</xdr:colOff>
      <xdr:row>75</xdr:row>
      <xdr:rowOff>96593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893174"/>
          <a:ext cx="889000" cy="6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94084</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124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34424</xdr:rowOff>
    </xdr:from>
    <xdr:to>
      <xdr:col>15</xdr:col>
      <xdr:colOff>50800</xdr:colOff>
      <xdr:row>75</xdr:row>
      <xdr:rowOff>121172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93174"/>
          <a:ext cx="889000" cy="86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133055</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6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121172</xdr:rowOff>
    </xdr:from>
    <xdr:to>
      <xdr:col>10</xdr:col>
      <xdr:colOff>114300</xdr:colOff>
      <xdr:row>75</xdr:row>
      <xdr:rowOff>141627</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79922"/>
          <a:ext cx="889000" cy="20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7979</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09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156576</xdr:rowOff>
    </xdr:from>
    <xdr:to>
      <xdr:col>24</xdr:col>
      <xdr:colOff>114300</xdr:colOff>
      <xdr:row>75</xdr:row>
      <xdr:rowOff>86726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4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8003</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695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45793</xdr:rowOff>
    </xdr:from>
    <xdr:to>
      <xdr:col>20</xdr:col>
      <xdr:colOff>38100</xdr:colOff>
      <xdr:row>75</xdr:row>
      <xdr:rowOff>147393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90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163920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79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155074</xdr:rowOff>
    </xdr:from>
    <xdr:to>
      <xdr:col>15</xdr:col>
      <xdr:colOff>101600</xdr:colOff>
      <xdr:row>75</xdr:row>
      <xdr:rowOff>85224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84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101751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617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70372</xdr:rowOff>
    </xdr:from>
    <xdr:to>
      <xdr:col>10</xdr:col>
      <xdr:colOff>165100</xdr:colOff>
      <xdr:row>76</xdr:row>
      <xdr:rowOff>522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17049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04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90827</xdr:rowOff>
    </xdr:from>
    <xdr:to>
      <xdr:col>6</xdr:col>
      <xdr:colOff>38100</xdr:colOff>
      <xdr:row>76</xdr:row>
      <xdr:rowOff>20977</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49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37504</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2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138671</xdr:rowOff>
    </xdr:from>
    <xdr:to>
      <xdr:col>24</xdr:col>
      <xdr:colOff>63500</xdr:colOff>
      <xdr:row>96</xdr:row>
      <xdr:rowOff>125755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426421"/>
          <a:ext cx="838200" cy="158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28283</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87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48878</xdr:rowOff>
    </xdr:from>
    <xdr:to>
      <xdr:col>19</xdr:col>
      <xdr:colOff>177800</xdr:colOff>
      <xdr:row>96</xdr:row>
      <xdr:rowOff>125755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165178"/>
          <a:ext cx="889000" cy="41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6177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6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48878</xdr:rowOff>
    </xdr:from>
    <xdr:to>
      <xdr:col>15</xdr:col>
      <xdr:colOff>50800</xdr:colOff>
      <xdr:row>95</xdr:row>
      <xdr:rowOff>127699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165178"/>
          <a:ext cx="889000" cy="2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16691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6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127699</xdr:rowOff>
    </xdr:from>
    <xdr:to>
      <xdr:col>10</xdr:col>
      <xdr:colOff>114300</xdr:colOff>
      <xdr:row>96</xdr:row>
      <xdr:rowOff>123606</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415449"/>
          <a:ext cx="889000" cy="167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44124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67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80198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71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87871</xdr:rowOff>
    </xdr:from>
    <xdr:to>
      <xdr:col>24</xdr:col>
      <xdr:colOff>114300</xdr:colOff>
      <xdr:row>96</xdr:row>
      <xdr:rowOff>18021</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375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110748</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22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74955</xdr:rowOff>
    </xdr:from>
    <xdr:to>
      <xdr:col>20</xdr:col>
      <xdr:colOff>38100</xdr:colOff>
      <xdr:row>97</xdr:row>
      <xdr:rowOff>5105</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34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21632</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30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169528</xdr:rowOff>
    </xdr:from>
    <xdr:to>
      <xdr:col>15</xdr:col>
      <xdr:colOff>101600</xdr:colOff>
      <xdr:row>94</xdr:row>
      <xdr:rowOff>99678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11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116205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88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76899</xdr:rowOff>
    </xdr:from>
    <xdr:to>
      <xdr:col>10</xdr:col>
      <xdr:colOff>165100</xdr:colOff>
      <xdr:row>96</xdr:row>
      <xdr:rowOff>7049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364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23576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139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72806</xdr:rowOff>
    </xdr:from>
    <xdr:to>
      <xdr:col>6</xdr:col>
      <xdr:colOff>38100</xdr:colOff>
      <xdr:row>97</xdr:row>
      <xdr:rowOff>2956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19483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307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157734</xdr:rowOff>
    </xdr:from>
    <xdr:to>
      <xdr:col>55</xdr:col>
      <xdr:colOff>0</xdr:colOff>
      <xdr:row>38</xdr:row>
      <xdr:rowOff>158369</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672834"/>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3700</xdr:rowOff>
    </xdr:from>
    <xdr:ext cx="469744"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7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156083</xdr:rowOff>
    </xdr:from>
    <xdr:to>
      <xdr:col>50</xdr:col>
      <xdr:colOff>114300</xdr:colOff>
      <xdr:row>38</xdr:row>
      <xdr:rowOff>158369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8750300" y="667118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92600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04428" y="6264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156083</xdr:rowOff>
    </xdr:from>
    <xdr:to>
      <xdr:col>45</xdr:col>
      <xdr:colOff>177800</xdr:colOff>
      <xdr:row>38</xdr:row>
      <xdr:rowOff>159639</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671183"/>
          <a:ext cx="889000" cy="3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100220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72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156337</xdr:rowOff>
    </xdr:from>
    <xdr:to>
      <xdr:col>41</xdr:col>
      <xdr:colOff>50800</xdr:colOff>
      <xdr:row>38</xdr:row>
      <xdr:rowOff>159639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671437"/>
          <a:ext cx="889000" cy="3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82821</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26428" y="625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61739</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428" y="623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106934</xdr:rowOff>
    </xdr:from>
    <xdr:to>
      <xdr:col>55</xdr:col>
      <xdr:colOff>50800</xdr:colOff>
      <xdr:row>39</xdr:row>
      <xdr:rowOff>37084</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62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21861</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5369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107569</xdr:rowOff>
    </xdr:from>
    <xdr:to>
      <xdr:col>50</xdr:col>
      <xdr:colOff>165100</xdr:colOff>
      <xdr:row>39</xdr:row>
      <xdr:rowOff>37719</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622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28846</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715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105283</xdr:rowOff>
    </xdr:from>
    <xdr:to>
      <xdr:col>46</xdr:col>
      <xdr:colOff>38100</xdr:colOff>
      <xdr:row>39</xdr:row>
      <xdr:rowOff>35433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62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26560</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713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108839</xdr:rowOff>
    </xdr:from>
    <xdr:to>
      <xdr:col>41</xdr:col>
      <xdr:colOff>101600</xdr:colOff>
      <xdr:row>39</xdr:row>
      <xdr:rowOff>38989</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62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30116</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716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105537</xdr:rowOff>
    </xdr:from>
    <xdr:to>
      <xdr:col>36</xdr:col>
      <xdr:colOff>165100</xdr:colOff>
      <xdr:row>39</xdr:row>
      <xdr:rowOff>35687</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62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26814</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7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77162</xdr:rowOff>
    </xdr:from>
    <xdr:to>
      <xdr:col>55</xdr:col>
      <xdr:colOff>0</xdr:colOff>
      <xdr:row>53</xdr:row>
      <xdr:rowOff>93556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9639300" y="8992562"/>
          <a:ext cx="838200" cy="18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85745</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15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166904</xdr:rowOff>
    </xdr:from>
    <xdr:to>
      <xdr:col>50</xdr:col>
      <xdr:colOff>114300</xdr:colOff>
      <xdr:row>53</xdr:row>
      <xdr:rowOff>93556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082304"/>
          <a:ext cx="889000" cy="9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90943</xdr:rowOff>
    </xdr:from>
    <xdr:to>
      <xdr:col>45</xdr:col>
      <xdr:colOff>177800</xdr:colOff>
      <xdr:row>52</xdr:row>
      <xdr:rowOff>166904</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7861300" y="9006343"/>
          <a:ext cx="889000" cy="7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90943</xdr:rowOff>
    </xdr:from>
    <xdr:to>
      <xdr:col>41</xdr:col>
      <xdr:colOff>50800</xdr:colOff>
      <xdr:row>53</xdr:row>
      <xdr:rowOff>1234</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006343"/>
          <a:ext cx="889000" cy="81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26362</xdr:rowOff>
    </xdr:from>
    <xdr:to>
      <xdr:col>55</xdr:col>
      <xdr:colOff>50800</xdr:colOff>
      <xdr:row>52</xdr:row>
      <xdr:rowOff>127962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8941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49239</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8793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42756</xdr:rowOff>
    </xdr:from>
    <xdr:to>
      <xdr:col>50</xdr:col>
      <xdr:colOff>165100</xdr:colOff>
      <xdr:row>53</xdr:row>
      <xdr:rowOff>144356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12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160883</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890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116104</xdr:rowOff>
    </xdr:from>
    <xdr:to>
      <xdr:col>46</xdr:col>
      <xdr:colOff>38100</xdr:colOff>
      <xdr:row>53</xdr:row>
      <xdr:rowOff>46254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03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62781</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8806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40143</xdr:rowOff>
    </xdr:from>
    <xdr:to>
      <xdr:col>41</xdr:col>
      <xdr:colOff>101600</xdr:colOff>
      <xdr:row>52</xdr:row>
      <xdr:rowOff>141743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895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50</xdr:row>
      <xdr:rowOff>158270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8730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121884</xdr:rowOff>
    </xdr:from>
    <xdr:to>
      <xdr:col>36</xdr:col>
      <xdr:colOff>165100</xdr:colOff>
      <xdr:row>53</xdr:row>
      <xdr:rowOff>52034</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03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68561</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8812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42225</xdr:rowOff>
    </xdr:from>
    <xdr:to>
      <xdr:col>55</xdr:col>
      <xdr:colOff>0</xdr:colOff>
      <xdr:row>74</xdr:row>
      <xdr:rowOff>48763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2386625"/>
          <a:ext cx="838200" cy="34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42225</xdr:rowOff>
    </xdr:from>
    <xdr:to>
      <xdr:col>50</xdr:col>
      <xdr:colOff>114300</xdr:colOff>
      <xdr:row>72</xdr:row>
      <xdr:rowOff>129230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2386625"/>
          <a:ext cx="889000" cy="87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101388</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2111" y="12960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129230</xdr:rowOff>
    </xdr:from>
    <xdr:to>
      <xdr:col>45</xdr:col>
      <xdr:colOff>177800</xdr:colOff>
      <xdr:row>73</xdr:row>
      <xdr:rowOff>36007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2473630"/>
          <a:ext cx="889000" cy="7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102349</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3111" y="12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127676</xdr:rowOff>
    </xdr:from>
    <xdr:to>
      <xdr:col>41</xdr:col>
      <xdr:colOff>50800</xdr:colOff>
      <xdr:row>73</xdr:row>
      <xdr:rowOff>36007</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a:off x="6972300" y="12472076"/>
          <a:ext cx="8890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154058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594111" y="13012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169413</xdr:rowOff>
    </xdr:from>
    <xdr:to>
      <xdr:col>55</xdr:col>
      <xdr:colOff>50800</xdr:colOff>
      <xdr:row>74</xdr:row>
      <xdr:rowOff>99563</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268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20840</xdr:rowOff>
    </xdr:from>
    <xdr:ext cx="534377"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253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162875</xdr:rowOff>
    </xdr:from>
    <xdr:to>
      <xdr:col>50</xdr:col>
      <xdr:colOff>165100</xdr:colOff>
      <xdr:row>72</xdr:row>
      <xdr:rowOff>93025</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23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109552</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372111" y="12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78430</xdr:rowOff>
    </xdr:from>
    <xdr:to>
      <xdr:col>46</xdr:col>
      <xdr:colOff>38100</xdr:colOff>
      <xdr:row>73</xdr:row>
      <xdr:rowOff>8580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242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25107</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483111" y="1219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156657</xdr:rowOff>
    </xdr:from>
    <xdr:to>
      <xdr:col>41</xdr:col>
      <xdr:colOff>101600</xdr:colOff>
      <xdr:row>73</xdr:row>
      <xdr:rowOff>86807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2501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103334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594111" y="12276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76876</xdr:rowOff>
    </xdr:from>
    <xdr:to>
      <xdr:col>36</xdr:col>
      <xdr:colOff>165100</xdr:colOff>
      <xdr:row>73</xdr:row>
      <xdr:rowOff>7026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242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23553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05111" y="1219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72149</xdr:rowOff>
    </xdr:from>
    <xdr:to>
      <xdr:col>55</xdr:col>
      <xdr:colOff>0</xdr:colOff>
      <xdr:row>96</xdr:row>
      <xdr:rowOff>74930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9639300" y="16531349"/>
          <a:ext cx="838200" cy="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10126</xdr:rowOff>
    </xdr:from>
    <xdr:ext cx="534377"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297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74930</xdr:rowOff>
    </xdr:from>
    <xdr:to>
      <xdr:col>50</xdr:col>
      <xdr:colOff>114300</xdr:colOff>
      <xdr:row>96</xdr:row>
      <xdr:rowOff>96552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534130"/>
          <a:ext cx="889000" cy="2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83145</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72111" y="161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96552</xdr:rowOff>
    </xdr:from>
    <xdr:to>
      <xdr:col>45</xdr:col>
      <xdr:colOff>177800</xdr:colOff>
      <xdr:row>96</xdr:row>
      <xdr:rowOff>142100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555752"/>
          <a:ext cx="889000" cy="4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122465</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83111" y="1623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125146</xdr:rowOff>
    </xdr:from>
    <xdr:to>
      <xdr:col>41</xdr:col>
      <xdr:colOff>50800</xdr:colOff>
      <xdr:row>96</xdr:row>
      <xdr:rowOff>142100</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584346"/>
          <a:ext cx="889000" cy="1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21349</xdr:rowOff>
    </xdr:from>
    <xdr:to>
      <xdr:col>55</xdr:col>
      <xdr:colOff>50800</xdr:colOff>
      <xdr:row>96</xdr:row>
      <xdr:rowOff>122949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48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171226</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458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24130</xdr:rowOff>
    </xdr:from>
    <xdr:to>
      <xdr:col>50</xdr:col>
      <xdr:colOff>165100</xdr:colOff>
      <xdr:row>96</xdr:row>
      <xdr:rowOff>125730</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48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116857</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72111" y="165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45752</xdr:rowOff>
    </xdr:from>
    <xdr:to>
      <xdr:col>46</xdr:col>
      <xdr:colOff>38100</xdr:colOff>
      <xdr:row>96</xdr:row>
      <xdr:rowOff>147352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50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138479</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83111" y="1659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91300</xdr:rowOff>
    </xdr:from>
    <xdr:to>
      <xdr:col>41</xdr:col>
      <xdr:colOff>101600</xdr:colOff>
      <xdr:row>97</xdr:row>
      <xdr:rowOff>21450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5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37977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3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74346</xdr:rowOff>
    </xdr:from>
    <xdr:to>
      <xdr:col>36</xdr:col>
      <xdr:colOff>165100</xdr:colOff>
      <xdr:row>97</xdr:row>
      <xdr:rowOff>4496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21023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3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109799</xdr:rowOff>
    </xdr:from>
    <xdr:to>
      <xdr:col>85</xdr:col>
      <xdr:colOff>127000</xdr:colOff>
      <xdr:row>34</xdr:row>
      <xdr:rowOff>38659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5596199"/>
          <a:ext cx="838200" cy="27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10131</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5839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148021</xdr:rowOff>
    </xdr:from>
    <xdr:to>
      <xdr:col>81</xdr:col>
      <xdr:colOff>50800</xdr:colOff>
      <xdr:row>34</xdr:row>
      <xdr:rowOff>38659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5634421"/>
          <a:ext cx="889000" cy="233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162653</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599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3637</xdr:rowOff>
    </xdr:from>
    <xdr:to>
      <xdr:col>76</xdr:col>
      <xdr:colOff>114300</xdr:colOff>
      <xdr:row>32</xdr:row>
      <xdr:rowOff>148021</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318587"/>
          <a:ext cx="889000" cy="31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154149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598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31</xdr:row>
      <xdr:rowOff>3637</xdr:rowOff>
    </xdr:from>
    <xdr:to>
      <xdr:col>71</xdr:col>
      <xdr:colOff>177800</xdr:colOff>
      <xdr:row>33</xdr:row>
      <xdr:rowOff>167498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318587"/>
          <a:ext cx="889000" cy="50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58999</xdr:rowOff>
    </xdr:from>
    <xdr:to>
      <xdr:col>85</xdr:col>
      <xdr:colOff>177800</xdr:colOff>
      <xdr:row>32</xdr:row>
      <xdr:rowOff>160599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54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81876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39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159309</xdr:rowOff>
    </xdr:from>
    <xdr:to>
      <xdr:col>81</xdr:col>
      <xdr:colOff>101600</xdr:colOff>
      <xdr:row>34</xdr:row>
      <xdr:rowOff>89459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817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105986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9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97221</xdr:rowOff>
    </xdr:from>
    <xdr:to>
      <xdr:col>76</xdr:col>
      <xdr:colOff>165100</xdr:colOff>
      <xdr:row>33</xdr:row>
      <xdr:rowOff>27371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558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43898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358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30</xdr:row>
      <xdr:rowOff>124287</xdr:rowOff>
    </xdr:from>
    <xdr:to>
      <xdr:col>72</xdr:col>
      <xdr:colOff>38100</xdr:colOff>
      <xdr:row>31</xdr:row>
      <xdr:rowOff>54437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26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29</xdr:row>
      <xdr:rowOff>70964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0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116698</xdr:rowOff>
    </xdr:from>
    <xdr:to>
      <xdr:col>67</xdr:col>
      <xdr:colOff>101600</xdr:colOff>
      <xdr:row>34</xdr:row>
      <xdr:rowOff>46848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77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63375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549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11945</xdr:rowOff>
    </xdr:from>
    <xdr:to>
      <xdr:col>85</xdr:col>
      <xdr:colOff>126364</xdr:colOff>
      <xdr:row>59</xdr:row>
      <xdr:rowOff>158641</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927345"/>
          <a:ext cx="1269" cy="1346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162468</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7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158641</xdr:rowOff>
    </xdr:from>
    <xdr:to>
      <xdr:col>86</xdr:col>
      <xdr:colOff>25400</xdr:colOff>
      <xdr:row>59</xdr:row>
      <xdr:rowOff>158641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74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130072</xdr:rowOff>
    </xdr:from>
    <xdr:ext cx="534377"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70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11945</xdr:rowOff>
    </xdr:from>
    <xdr:to>
      <xdr:col>86</xdr:col>
      <xdr:colOff>25400</xdr:colOff>
      <xdr:row>52</xdr:row>
      <xdr:rowOff>11945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927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11945</xdr:rowOff>
    </xdr:from>
    <xdr:to>
      <xdr:col>85</xdr:col>
      <xdr:colOff>127000</xdr:colOff>
      <xdr:row>53</xdr:row>
      <xdr:rowOff>81734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8927345"/>
          <a:ext cx="838200" cy="241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47341</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77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68914</xdr:rowOff>
    </xdr:from>
    <xdr:to>
      <xdr:col>85</xdr:col>
      <xdr:colOff>177800</xdr:colOff>
      <xdr:row>55</xdr:row>
      <xdr:rowOff>170514</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50</xdr:row>
      <xdr:rowOff>83399</xdr:rowOff>
    </xdr:from>
    <xdr:to>
      <xdr:col>81</xdr:col>
      <xdr:colOff>50800</xdr:colOff>
      <xdr:row>53</xdr:row>
      <xdr:rowOff>81734</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8655899"/>
          <a:ext cx="889000" cy="51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64570</xdr:rowOff>
    </xdr:from>
    <xdr:to>
      <xdr:col>81</xdr:col>
      <xdr:colOff>101600</xdr:colOff>
      <xdr:row>55</xdr:row>
      <xdr:rowOff>166170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49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157297</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8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83399</xdr:rowOff>
    </xdr:from>
    <xdr:to>
      <xdr:col>76</xdr:col>
      <xdr:colOff>114300</xdr:colOff>
      <xdr:row>52</xdr:row>
      <xdr:rowOff>67887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8655899"/>
          <a:ext cx="889000" cy="327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10523</xdr:rowOff>
    </xdr:from>
    <xdr:to>
      <xdr:col>76</xdr:col>
      <xdr:colOff>165100</xdr:colOff>
      <xdr:row>55</xdr:row>
      <xdr:rowOff>112123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44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103250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53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52</xdr:row>
      <xdr:rowOff>67887</xdr:rowOff>
    </xdr:from>
    <xdr:to>
      <xdr:col>71</xdr:col>
      <xdr:colOff>177800</xdr:colOff>
      <xdr:row>56</xdr:row>
      <xdr:rowOff>64033</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8983287"/>
          <a:ext cx="889000" cy="68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105196</xdr:rowOff>
    </xdr:from>
    <xdr:to>
      <xdr:col>72</xdr:col>
      <xdr:colOff>38100</xdr:colOff>
      <xdr:row>56</xdr:row>
      <xdr:rowOff>35346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26473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627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58986</xdr:rowOff>
    </xdr:from>
    <xdr:to>
      <xdr:col>67</xdr:col>
      <xdr:colOff>101600</xdr:colOff>
      <xdr:row>56</xdr:row>
      <xdr:rowOff>160586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6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151713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5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132595</xdr:rowOff>
    </xdr:from>
    <xdr:to>
      <xdr:col>85</xdr:col>
      <xdr:colOff>177800</xdr:colOff>
      <xdr:row>52</xdr:row>
      <xdr:rowOff>62745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88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85622</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8829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30934</xdr:rowOff>
    </xdr:from>
    <xdr:to>
      <xdr:col>81</xdr:col>
      <xdr:colOff>101600</xdr:colOff>
      <xdr:row>53</xdr:row>
      <xdr:rowOff>132534</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11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149061</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889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50</xdr:row>
      <xdr:rowOff>32599</xdr:rowOff>
    </xdr:from>
    <xdr:to>
      <xdr:col>76</xdr:col>
      <xdr:colOff>165100</xdr:colOff>
      <xdr:row>50</xdr:row>
      <xdr:rowOff>134199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860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48</xdr:row>
      <xdr:rowOff>150726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83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17087</xdr:rowOff>
    </xdr:from>
    <xdr:to>
      <xdr:col>72</xdr:col>
      <xdr:colOff>38100</xdr:colOff>
      <xdr:row>52</xdr:row>
      <xdr:rowOff>118687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893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50</xdr:row>
      <xdr:rowOff>135214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87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13233</xdr:rowOff>
    </xdr:from>
    <xdr:to>
      <xdr:col>67</xdr:col>
      <xdr:colOff>101600</xdr:colOff>
      <xdr:row>56</xdr:row>
      <xdr:rowOff>114833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61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131360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38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48369</xdr:rowOff>
    </xdr:from>
    <xdr:to>
      <xdr:col>85</xdr:col>
      <xdr:colOff>127000</xdr:colOff>
      <xdr:row>78</xdr:row>
      <xdr:rowOff>151566</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078569"/>
          <a:ext cx="838200" cy="446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27687</xdr:rowOff>
    </xdr:from>
    <xdr:to>
      <xdr:col>81</xdr:col>
      <xdr:colOff>50800</xdr:colOff>
      <xdr:row>78</xdr:row>
      <xdr:rowOff>151566</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400787"/>
          <a:ext cx="889000" cy="12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27687</xdr:rowOff>
    </xdr:from>
    <xdr:to>
      <xdr:col>76</xdr:col>
      <xdr:colOff>114300</xdr:colOff>
      <xdr:row>78</xdr:row>
      <xdr:rowOff>63283</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400787"/>
          <a:ext cx="889000" cy="35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125985</xdr:rowOff>
    </xdr:from>
    <xdr:to>
      <xdr:col>71</xdr:col>
      <xdr:colOff>177800</xdr:colOff>
      <xdr:row>78</xdr:row>
      <xdr:rowOff>63283</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327635"/>
          <a:ext cx="889000" cy="10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56115</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36006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169019</xdr:rowOff>
    </xdr:from>
    <xdr:to>
      <xdr:col>85</xdr:col>
      <xdr:colOff>177800</xdr:colOff>
      <xdr:row>76</xdr:row>
      <xdr:rowOff>99169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02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20446</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287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100766</xdr:rowOff>
    </xdr:from>
    <xdr:to>
      <xdr:col>81</xdr:col>
      <xdr:colOff>101600</xdr:colOff>
      <xdr:row>79</xdr:row>
      <xdr:rowOff>30916</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73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22043</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46428" y="13566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148337</xdr:rowOff>
    </xdr:from>
    <xdr:to>
      <xdr:col>76</xdr:col>
      <xdr:colOff>165100</xdr:colOff>
      <xdr:row>78</xdr:row>
      <xdr:rowOff>78487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34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69614</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44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12483</xdr:rowOff>
    </xdr:from>
    <xdr:to>
      <xdr:col>72</xdr:col>
      <xdr:colOff>38100</xdr:colOff>
      <xdr:row>78</xdr:row>
      <xdr:rowOff>114083</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8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130610</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160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75185</xdr:rowOff>
    </xdr:from>
    <xdr:to>
      <xdr:col>67</xdr:col>
      <xdr:colOff>101600</xdr:colOff>
      <xdr:row>78</xdr:row>
      <xdr:rowOff>5335</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2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21862</xdr:rowOff>
    </xdr:from>
    <xdr:ext cx="469744"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579428" y="1305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87647</xdr:rowOff>
    </xdr:from>
    <xdr:to>
      <xdr:col>85</xdr:col>
      <xdr:colOff>127000</xdr:colOff>
      <xdr:row>92</xdr:row>
      <xdr:rowOff>122715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5481300" y="15861047"/>
          <a:ext cx="838200" cy="3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143153</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259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87647</xdr:rowOff>
    </xdr:from>
    <xdr:to>
      <xdr:col>81</xdr:col>
      <xdr:colOff>50800</xdr:colOff>
      <xdr:row>92</xdr:row>
      <xdr:rowOff>103924</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5861047"/>
          <a:ext cx="889000" cy="1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111332</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9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77453</xdr:rowOff>
    </xdr:from>
    <xdr:to>
      <xdr:col>76</xdr:col>
      <xdr:colOff>114300</xdr:colOff>
      <xdr:row>92</xdr:row>
      <xdr:rowOff>103924</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5850853"/>
          <a:ext cx="889000" cy="2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114968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40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25902</xdr:rowOff>
    </xdr:from>
    <xdr:to>
      <xdr:col>71</xdr:col>
      <xdr:colOff>177800</xdr:colOff>
      <xdr:row>92</xdr:row>
      <xdr:rowOff>77453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799302"/>
          <a:ext cx="889000" cy="51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79785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538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92</xdr:row>
      <xdr:rowOff>71915</xdr:rowOff>
    </xdr:from>
    <xdr:to>
      <xdr:col>85</xdr:col>
      <xdr:colOff>177800</xdr:colOff>
      <xdr:row>93</xdr:row>
      <xdr:rowOff>2065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584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94792</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569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36847</xdr:rowOff>
    </xdr:from>
    <xdr:to>
      <xdr:col>81</xdr:col>
      <xdr:colOff>101600</xdr:colOff>
      <xdr:row>92</xdr:row>
      <xdr:rowOff>138447</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5810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154974</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5585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53124</xdr:rowOff>
    </xdr:from>
    <xdr:to>
      <xdr:col>76</xdr:col>
      <xdr:colOff>165100</xdr:colOff>
      <xdr:row>92</xdr:row>
      <xdr:rowOff>154724</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58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90</xdr:row>
      <xdr:rowOff>171251</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56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26653</xdr:rowOff>
    </xdr:from>
    <xdr:to>
      <xdr:col>72</xdr:col>
      <xdr:colOff>38100</xdr:colOff>
      <xdr:row>92</xdr:row>
      <xdr:rowOff>128253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580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144780</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557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146552</xdr:rowOff>
    </xdr:from>
    <xdr:to>
      <xdr:col>67</xdr:col>
      <xdr:colOff>101600</xdr:colOff>
      <xdr:row>92</xdr:row>
      <xdr:rowOff>76702</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7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90</xdr:row>
      <xdr:rowOff>93229</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552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3084</xdr:rowOff>
    </xdr:from>
    <xdr:to>
      <xdr:col>116</xdr:col>
      <xdr:colOff>63500</xdr:colOff>
      <xdr:row>34</xdr:row>
      <xdr:rowOff>107043</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5660934"/>
          <a:ext cx="838200" cy="275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96718</xdr:rowOff>
    </xdr:from>
    <xdr:ext cx="313932"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11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3084</xdr:rowOff>
    </xdr:from>
    <xdr:to>
      <xdr:col>111</xdr:col>
      <xdr:colOff>177800</xdr:colOff>
      <xdr:row>34</xdr:row>
      <xdr:rowOff>122283</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5660934"/>
          <a:ext cx="889000" cy="29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26505</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713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104322</xdr:rowOff>
    </xdr:from>
    <xdr:to>
      <xdr:col>107</xdr:col>
      <xdr:colOff>50800</xdr:colOff>
      <xdr:row>34</xdr:row>
      <xdr:rowOff>122283</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5762172"/>
          <a:ext cx="889000" cy="189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67871</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7544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104322</xdr:rowOff>
    </xdr:from>
    <xdr:to>
      <xdr:col>102</xdr:col>
      <xdr:colOff>114300</xdr:colOff>
      <xdr:row>34</xdr:row>
      <xdr:rowOff>33020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5762172"/>
          <a:ext cx="889000" cy="100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150058</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665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90187</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6052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56243</xdr:rowOff>
    </xdr:from>
    <xdr:to>
      <xdr:col>116</xdr:col>
      <xdr:colOff>114300</xdr:colOff>
      <xdr:row>34</xdr:row>
      <xdr:rowOff>157843</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5885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33</xdr:row>
      <xdr:rowOff>79120</xdr:rowOff>
    </xdr:from>
    <xdr:ext cx="378565"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5736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123734</xdr:rowOff>
    </xdr:from>
    <xdr:to>
      <xdr:col>112</xdr:col>
      <xdr:colOff>38100</xdr:colOff>
      <xdr:row>33</xdr:row>
      <xdr:rowOff>53884</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5610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31</xdr:row>
      <xdr:rowOff>70411</xdr:rowOff>
    </xdr:from>
    <xdr:ext cx="469744"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88428" y="5385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71483</xdr:rowOff>
    </xdr:from>
    <xdr:to>
      <xdr:col>107</xdr:col>
      <xdr:colOff>101600</xdr:colOff>
      <xdr:row>35</xdr:row>
      <xdr:rowOff>1633</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5900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18160</xdr:rowOff>
    </xdr:from>
    <xdr:ext cx="378565"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245017" y="5676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53522</xdr:rowOff>
    </xdr:from>
    <xdr:to>
      <xdr:col>102</xdr:col>
      <xdr:colOff>165100</xdr:colOff>
      <xdr:row>33</xdr:row>
      <xdr:rowOff>155122</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57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32</xdr:row>
      <xdr:rowOff>199</xdr:rowOff>
    </xdr:from>
    <xdr:ext cx="378565"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56017" y="5486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153670</xdr:rowOff>
    </xdr:from>
    <xdr:to>
      <xdr:col>98</xdr:col>
      <xdr:colOff>38100</xdr:colOff>
      <xdr:row>34</xdr:row>
      <xdr:rowOff>83820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58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100347</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467017" y="5586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農林水産業</a:t>
          </a:r>
          <a:r>
            <a:rPr kumimoji="1" lang="ja-JP" altLang="ja-JP" sz="1100">
              <a:solidFill>
                <a:schemeClr val="dk1"/>
              </a:solidFill>
              <a:effectLst/>
              <a:latin typeface="+mn-ea"/>
              <a:ea typeface="+mn-ea"/>
              <a:cs typeface="+mn-cs"/>
            </a:rPr>
            <a:t>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37,415</a:t>
          </a:r>
          <a:r>
            <a:rPr kumimoji="1" lang="ja-JP" altLang="ja-JP" sz="1100">
              <a:solidFill>
                <a:schemeClr val="dk1"/>
              </a:solidFill>
              <a:effectLst/>
              <a:latin typeface="+mn-ea"/>
              <a:ea typeface="+mn-ea"/>
              <a:cs typeface="+mn-cs"/>
            </a:rPr>
            <a:t>円となっており、</a:t>
          </a:r>
          <a:r>
            <a:rPr kumimoji="1" lang="en-US" altLang="ja-JP" sz="1100">
              <a:solidFill>
                <a:schemeClr val="dk1"/>
              </a:solidFill>
              <a:effectLst/>
              <a:latin typeface="+mn-ea"/>
              <a:ea typeface="+mn-ea"/>
              <a:cs typeface="+mn-cs"/>
            </a:rPr>
            <a:t>H29</a:t>
          </a:r>
          <a:r>
            <a:rPr kumimoji="1" lang="ja-JP" altLang="ja-JP" sz="1100">
              <a:solidFill>
                <a:schemeClr val="dk1"/>
              </a:solidFill>
              <a:effectLst/>
              <a:latin typeface="+mn-ea"/>
              <a:ea typeface="+mn-ea"/>
              <a:cs typeface="+mn-cs"/>
            </a:rPr>
            <a:t>年度と比較すると、</a:t>
          </a:r>
          <a:r>
            <a:rPr kumimoji="1" lang="ja-JP" altLang="en-US" sz="1100">
              <a:solidFill>
                <a:schemeClr val="dk1"/>
              </a:solidFill>
              <a:effectLst/>
              <a:latin typeface="+mn-ea"/>
              <a:ea typeface="+mn-ea"/>
              <a:cs typeface="+mn-cs"/>
            </a:rPr>
            <a:t>かんきつ集出荷貯蔵施設整備への補助金</a:t>
          </a:r>
          <a:r>
            <a:rPr kumimoji="1" lang="ja-JP" altLang="ja-JP" sz="1100">
              <a:solidFill>
                <a:schemeClr val="dk1"/>
              </a:solidFill>
              <a:effectLst/>
              <a:latin typeface="+mn-ea"/>
              <a:ea typeface="+mn-ea"/>
              <a:cs typeface="+mn-cs"/>
            </a:rPr>
            <a:t>により</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a:t>
          </a:r>
          <a:r>
            <a:rPr kumimoji="1" lang="ja-JP" altLang="en-US" sz="1100">
              <a:solidFill>
                <a:schemeClr val="dk1"/>
              </a:solidFill>
              <a:effectLst/>
              <a:latin typeface="+mn-ea"/>
              <a:ea typeface="+mn-ea"/>
              <a:cs typeface="+mn-cs"/>
            </a:rPr>
            <a:t>た</a:t>
          </a:r>
          <a:r>
            <a:rPr kumimoji="1" lang="ja-JP" altLang="ja-JP" sz="1100">
              <a:solidFill>
                <a:schemeClr val="dk1"/>
              </a:solidFill>
              <a:effectLst/>
              <a:latin typeface="+mn-ea"/>
              <a:ea typeface="+mn-ea"/>
              <a:cs typeface="+mn-cs"/>
            </a:rPr>
            <a:t>。類似団体との比較で</a:t>
          </a:r>
          <a:r>
            <a:rPr kumimoji="1" lang="ja-JP" altLang="en-US" sz="1100">
              <a:solidFill>
                <a:schemeClr val="dk1"/>
              </a:solidFill>
              <a:effectLst/>
              <a:latin typeface="+mn-ea"/>
              <a:ea typeface="+mn-ea"/>
              <a:cs typeface="+mn-cs"/>
            </a:rPr>
            <a:t>も高い</a:t>
          </a:r>
          <a:r>
            <a:rPr kumimoji="1" lang="ja-JP" altLang="ja-JP" sz="1100">
              <a:solidFill>
                <a:schemeClr val="dk1"/>
              </a:solidFill>
              <a:effectLst/>
              <a:latin typeface="+mn-ea"/>
              <a:ea typeface="+mn-ea"/>
              <a:cs typeface="+mn-cs"/>
            </a:rPr>
            <a:t>水準</a:t>
          </a:r>
          <a:r>
            <a:rPr kumimoji="1" lang="ja-JP" altLang="en-US" sz="1100">
              <a:solidFill>
                <a:schemeClr val="dk1"/>
              </a:solidFill>
              <a:effectLst/>
              <a:latin typeface="+mn-ea"/>
              <a:ea typeface="+mn-ea"/>
              <a:cs typeface="+mn-cs"/>
            </a:rPr>
            <a:t>と</a:t>
          </a:r>
          <a:r>
            <a:rPr kumimoji="1" lang="ja-JP" altLang="ja-JP" sz="1100">
              <a:solidFill>
                <a:schemeClr val="dk1"/>
              </a:solidFill>
              <a:effectLst/>
              <a:latin typeface="+mn-ea"/>
              <a:ea typeface="+mn-ea"/>
              <a:cs typeface="+mn-cs"/>
            </a:rPr>
            <a:t>なって</a:t>
          </a:r>
          <a:r>
            <a:rPr kumimoji="1" lang="ja-JP" altLang="en-US" sz="1100">
              <a:solidFill>
                <a:schemeClr val="dk1"/>
              </a:solidFill>
              <a:effectLst/>
              <a:latin typeface="+mn-ea"/>
              <a:ea typeface="+mn-ea"/>
              <a:cs typeface="+mn-cs"/>
            </a:rPr>
            <a:t>いる。</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商工費は、住民</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人当たり</a:t>
          </a:r>
          <a:r>
            <a:rPr kumimoji="1" lang="en-US" altLang="ja-JP" sz="1100">
              <a:solidFill>
                <a:schemeClr val="dk1"/>
              </a:solidFill>
              <a:effectLst/>
              <a:latin typeface="+mn-ea"/>
              <a:ea typeface="+mn-ea"/>
              <a:cs typeface="+mn-cs"/>
            </a:rPr>
            <a:t>16,989</a:t>
          </a:r>
          <a:r>
            <a:rPr kumimoji="1" lang="ja-JP" altLang="ja-JP" sz="110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a:t>
          </a:r>
          <a:r>
            <a:rPr kumimoji="1" lang="ja-JP" altLang="ja-JP" sz="1100" b="0" i="0" baseline="0">
              <a:solidFill>
                <a:schemeClr val="dk1"/>
              </a:solidFill>
              <a:effectLst/>
              <a:latin typeface="+mn-lt"/>
              <a:ea typeface="+mn-ea"/>
              <a:cs typeface="+mn-cs"/>
            </a:rPr>
            <a:t>と比較すると、</a:t>
          </a:r>
          <a:r>
            <a:rPr kumimoji="1" lang="ja-JP" altLang="en-US" sz="1100" b="0" i="0" baseline="0">
              <a:solidFill>
                <a:schemeClr val="dk1"/>
              </a:solidFill>
              <a:effectLst/>
              <a:latin typeface="+mn-lt"/>
              <a:ea typeface="+mn-ea"/>
              <a:cs typeface="+mn-cs"/>
            </a:rPr>
            <a:t>唐津コスメ海外展開促進事業費</a:t>
          </a:r>
          <a:r>
            <a:rPr kumimoji="1" lang="ja-JP" altLang="ja-JP" sz="1100" b="0" i="0" baseline="0">
              <a:solidFill>
                <a:schemeClr val="dk1"/>
              </a:solidFill>
              <a:effectLst/>
              <a:latin typeface="+mn-lt"/>
              <a:ea typeface="+mn-ea"/>
              <a:cs typeface="+mn-cs"/>
            </a:rPr>
            <a:t>の減等により減少した</a:t>
          </a:r>
          <a:r>
            <a:rPr kumimoji="1" lang="ja-JP" altLang="en-US" sz="1100" b="0" i="0" baseline="0">
              <a:solidFill>
                <a:schemeClr val="dk1"/>
              </a:solidFill>
              <a:effectLst/>
              <a:latin typeface="+mn-lt"/>
              <a:ea typeface="+mn-ea"/>
              <a:cs typeface="+mn-cs"/>
            </a:rPr>
            <a:t>。近年、</a:t>
          </a:r>
          <a:r>
            <a:rPr kumimoji="1" lang="ja-JP" altLang="en-US" sz="1100">
              <a:solidFill>
                <a:schemeClr val="dk1"/>
              </a:solidFill>
              <a:effectLst/>
              <a:latin typeface="+mn-ea"/>
              <a:ea typeface="+mn-ea"/>
              <a:cs typeface="+mn-cs"/>
            </a:rPr>
            <a:t>類似団体平均との差が開く傾向にあったが、その差が縮まった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消防費は、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23,154</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年度と比較すると、</a:t>
          </a:r>
          <a:r>
            <a:rPr kumimoji="1" lang="ja-JP" altLang="en-US" sz="1100" b="0" i="0" baseline="0">
              <a:solidFill>
                <a:schemeClr val="dk1"/>
              </a:solidFill>
              <a:effectLst/>
              <a:latin typeface="+mn-ea"/>
              <a:ea typeface="+mn-ea"/>
              <a:cs typeface="+mn-cs"/>
            </a:rPr>
            <a:t>高機能消防指令センター更新整備事業費</a:t>
          </a:r>
          <a:r>
            <a:rPr kumimoji="1" lang="ja-JP" altLang="ja-JP" sz="1100" b="0" i="0" baseline="0">
              <a:solidFill>
                <a:schemeClr val="dk1"/>
              </a:solidFill>
              <a:effectLst/>
              <a:latin typeface="+mn-ea"/>
              <a:ea typeface="+mn-ea"/>
              <a:cs typeface="+mn-cs"/>
            </a:rPr>
            <a:t>の</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等により</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した。類似団体との比較では高い</a:t>
          </a:r>
          <a:r>
            <a:rPr kumimoji="1" lang="ja-JP" altLang="en-US" sz="1100" b="0" i="0" baseline="0">
              <a:solidFill>
                <a:schemeClr val="dk1"/>
              </a:solidFill>
              <a:effectLst/>
              <a:latin typeface="+mn-ea"/>
              <a:ea typeface="+mn-ea"/>
              <a:cs typeface="+mn-cs"/>
            </a:rPr>
            <a:t>水準に</a:t>
          </a:r>
          <a:r>
            <a:rPr kumimoji="1" lang="ja-JP" altLang="ja-JP" sz="1100" b="0" i="0" baseline="0">
              <a:solidFill>
                <a:schemeClr val="dk1"/>
              </a:solidFill>
              <a:effectLst/>
              <a:latin typeface="+mn-ea"/>
              <a:ea typeface="+mn-ea"/>
              <a:cs typeface="+mn-cs"/>
            </a:rPr>
            <a:t>あるが、その要因としては、広い市域を有しており</a:t>
          </a:r>
          <a:r>
            <a:rPr kumimoji="1" lang="en-US" altLang="ja-JP" sz="1100" b="0" i="0" baseline="0">
              <a:solidFill>
                <a:schemeClr val="dk1"/>
              </a:solidFill>
              <a:effectLst/>
              <a:latin typeface="+mn-ea"/>
              <a:ea typeface="+mn-ea"/>
              <a:cs typeface="+mn-cs"/>
            </a:rPr>
            <a:t>4</a:t>
          </a:r>
          <a:r>
            <a:rPr kumimoji="1" lang="ja-JP" altLang="ja-JP" sz="1100" b="0" i="0" baseline="0">
              <a:solidFill>
                <a:schemeClr val="dk1"/>
              </a:solidFill>
              <a:effectLst/>
              <a:latin typeface="+mn-ea"/>
              <a:ea typeface="+mn-ea"/>
              <a:cs typeface="+mn-cs"/>
            </a:rPr>
            <a:t>分署の維持などにコストがかかること等が考えられる。</a:t>
          </a:r>
          <a:endParaRPr lang="ja-JP" altLang="ja-JP" sz="1100">
            <a:effectLst/>
            <a:latin typeface="+mn-ea"/>
            <a:ea typeface="+mn-ea"/>
          </a:endParaRPr>
        </a:p>
        <a:p>
          <a:r>
            <a:rPr kumimoji="1" lang="ja-JP" altLang="ja-JP" sz="1100">
              <a:solidFill>
                <a:schemeClr val="dk1"/>
              </a:solidFill>
              <a:effectLst/>
              <a:latin typeface="+mn-ea"/>
              <a:ea typeface="+mn-ea"/>
              <a:cs typeface="+mn-cs"/>
            </a:rPr>
            <a:t>教育費は、</a:t>
          </a:r>
          <a:r>
            <a:rPr kumimoji="1" lang="ja-JP" altLang="ja-JP" sz="1100" b="0" i="0" baseline="0">
              <a:solidFill>
                <a:schemeClr val="dk1"/>
              </a:solidFill>
              <a:effectLst/>
              <a:latin typeface="+mn-ea"/>
              <a:ea typeface="+mn-ea"/>
              <a:cs typeface="+mn-cs"/>
            </a:rPr>
            <a:t>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69,412</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ja-JP" sz="1100" b="0" i="0" baseline="0">
              <a:solidFill>
                <a:schemeClr val="dk1"/>
              </a:solidFill>
              <a:effectLst/>
              <a:latin typeface="+mn-ea"/>
              <a:ea typeface="+mn-ea"/>
              <a:cs typeface="+mn-cs"/>
            </a:rPr>
            <a:t>年度と比較すると、</a:t>
          </a:r>
          <a:r>
            <a:rPr kumimoji="1" lang="ja-JP" altLang="en-US" sz="1100" b="0" i="0" baseline="0">
              <a:solidFill>
                <a:schemeClr val="dk1"/>
              </a:solidFill>
              <a:effectLst/>
              <a:latin typeface="+mn-ea"/>
              <a:ea typeface="+mn-ea"/>
              <a:cs typeface="+mn-cs"/>
            </a:rPr>
            <a:t>学校施設の</a:t>
          </a:r>
          <a:r>
            <a:rPr kumimoji="1" lang="ja-JP" altLang="ja-JP" sz="1100" b="0" i="0" baseline="0">
              <a:solidFill>
                <a:schemeClr val="dk1"/>
              </a:solidFill>
              <a:effectLst/>
              <a:latin typeface="+mn-ea"/>
              <a:ea typeface="+mn-ea"/>
              <a:cs typeface="+mn-cs"/>
            </a:rPr>
            <a:t>整備費の</a:t>
          </a:r>
          <a:r>
            <a:rPr kumimoji="1" lang="ja-JP" altLang="en-US" sz="1100" b="0" i="0" baseline="0">
              <a:solidFill>
                <a:schemeClr val="dk1"/>
              </a:solidFill>
              <a:effectLst/>
              <a:latin typeface="+mn-ea"/>
              <a:ea typeface="+mn-ea"/>
              <a:cs typeface="+mn-cs"/>
            </a:rPr>
            <a:t>増</a:t>
          </a:r>
          <a:r>
            <a:rPr kumimoji="1" lang="ja-JP" altLang="ja-JP" sz="1100" b="0" i="0" baseline="0">
              <a:solidFill>
                <a:schemeClr val="dk1"/>
              </a:solidFill>
              <a:effectLst/>
              <a:latin typeface="+mn-ea"/>
              <a:ea typeface="+mn-ea"/>
              <a:cs typeface="+mn-cs"/>
            </a:rPr>
            <a:t>等により</a:t>
          </a:r>
          <a:r>
            <a:rPr kumimoji="1" lang="ja-JP" altLang="en-US" sz="1100" b="0" i="0" baseline="0">
              <a:solidFill>
                <a:schemeClr val="dk1"/>
              </a:solidFill>
              <a:effectLst/>
              <a:latin typeface="+mn-ea"/>
              <a:ea typeface="+mn-ea"/>
              <a:cs typeface="+mn-cs"/>
            </a:rPr>
            <a:t>増加</a:t>
          </a:r>
          <a:r>
            <a:rPr kumimoji="1" lang="ja-JP" altLang="ja-JP" sz="1100" b="0" i="0" baseline="0">
              <a:solidFill>
                <a:schemeClr val="dk1"/>
              </a:solidFill>
              <a:effectLst/>
              <a:latin typeface="+mn-ea"/>
              <a:ea typeface="+mn-ea"/>
              <a:cs typeface="+mn-cs"/>
            </a:rPr>
            <a:t>した。類似団体との比較では高い水準となっており、今後も小・中学校の増改築や公民館の改築が控える中、高水準で推移すると考えられる。</a:t>
          </a:r>
          <a:endParaRPr lang="ja-JP" altLang="ja-JP" sz="1100">
            <a:effectLst/>
            <a:latin typeface="+mn-ea"/>
            <a:ea typeface="+mn-ea"/>
          </a:endParaRPr>
        </a:p>
        <a:p>
          <a:r>
            <a:rPr kumimoji="1" lang="ja-JP" altLang="en-US" sz="1100" b="0" i="0" baseline="0">
              <a:solidFill>
                <a:schemeClr val="dk1"/>
              </a:solidFill>
              <a:effectLst/>
              <a:latin typeface="+mn-ea"/>
              <a:ea typeface="+mn-ea"/>
              <a:cs typeface="+mn-cs"/>
            </a:rPr>
            <a:t>災害復旧</a:t>
          </a:r>
          <a:r>
            <a:rPr kumimoji="1" lang="ja-JP" altLang="ja-JP" sz="1100" b="0" i="0" baseline="0">
              <a:solidFill>
                <a:schemeClr val="dk1"/>
              </a:solidFill>
              <a:effectLst/>
              <a:latin typeface="+mn-ea"/>
              <a:ea typeface="+mn-ea"/>
              <a:cs typeface="+mn-cs"/>
            </a:rPr>
            <a:t>費は、住民</a:t>
          </a:r>
          <a:r>
            <a:rPr kumimoji="1" lang="en-US" altLang="ja-JP" sz="1100" b="0" i="0" baseline="0">
              <a:solidFill>
                <a:schemeClr val="dk1"/>
              </a:solidFill>
              <a:effectLst/>
              <a:latin typeface="+mn-ea"/>
              <a:ea typeface="+mn-ea"/>
              <a:cs typeface="+mn-cs"/>
            </a:rPr>
            <a:t>1</a:t>
          </a:r>
          <a:r>
            <a:rPr kumimoji="1" lang="ja-JP" altLang="ja-JP" sz="1100" b="0" i="0" baseline="0">
              <a:solidFill>
                <a:schemeClr val="dk1"/>
              </a:solidFill>
              <a:effectLst/>
              <a:latin typeface="+mn-ea"/>
              <a:ea typeface="+mn-ea"/>
              <a:cs typeface="+mn-cs"/>
            </a:rPr>
            <a:t>人当たり</a:t>
          </a:r>
          <a:r>
            <a:rPr kumimoji="1" lang="en-US" altLang="ja-JP" sz="1100" b="0" i="0" baseline="0">
              <a:solidFill>
                <a:schemeClr val="dk1"/>
              </a:solidFill>
              <a:effectLst/>
              <a:latin typeface="+mn-ea"/>
              <a:ea typeface="+mn-ea"/>
              <a:cs typeface="+mn-cs"/>
            </a:rPr>
            <a:t>5,189</a:t>
          </a:r>
          <a:r>
            <a:rPr kumimoji="1" lang="ja-JP" altLang="ja-JP" sz="1100" b="0" i="0" baseline="0">
              <a:solidFill>
                <a:schemeClr val="dk1"/>
              </a:solidFill>
              <a:effectLst/>
              <a:latin typeface="+mn-ea"/>
              <a:ea typeface="+mn-ea"/>
              <a:cs typeface="+mn-cs"/>
            </a:rPr>
            <a:t>円となっており、</a:t>
          </a:r>
          <a:r>
            <a:rPr kumimoji="1" lang="en-US" altLang="ja-JP" sz="1100" b="0" i="0" baseline="0">
              <a:solidFill>
                <a:schemeClr val="dk1"/>
              </a:solidFill>
              <a:effectLst/>
              <a:latin typeface="+mn-ea"/>
              <a:ea typeface="+mn-ea"/>
              <a:cs typeface="+mn-cs"/>
            </a:rPr>
            <a:t>H29</a:t>
          </a:r>
          <a:r>
            <a:rPr kumimoji="1" lang="ja-JP" altLang="en-US" sz="1100" b="0" i="0" baseline="0">
              <a:solidFill>
                <a:schemeClr val="dk1"/>
              </a:solidFill>
              <a:effectLst/>
              <a:latin typeface="+mn-ea"/>
              <a:ea typeface="+mn-ea"/>
              <a:cs typeface="+mn-cs"/>
            </a:rPr>
            <a:t>年度と比較すると大幅に増となった。平成</a:t>
          </a:r>
          <a:r>
            <a:rPr kumimoji="1" lang="en-US" altLang="ja-JP" sz="1100" b="0" i="0" baseline="0">
              <a:solidFill>
                <a:schemeClr val="dk1"/>
              </a:solidFill>
              <a:effectLst/>
              <a:latin typeface="+mn-ea"/>
              <a:ea typeface="+mn-ea"/>
              <a:cs typeface="+mn-cs"/>
            </a:rPr>
            <a:t>30</a:t>
          </a:r>
          <a:r>
            <a:rPr kumimoji="1" lang="ja-JP" altLang="en-US" sz="1100" b="0" i="0" baseline="0">
              <a:solidFill>
                <a:schemeClr val="dk1"/>
              </a:solidFill>
              <a:effectLst/>
              <a:latin typeface="+mn-ea"/>
              <a:ea typeface="+mn-ea"/>
              <a:cs typeface="+mn-cs"/>
            </a:rPr>
            <a:t>年</a:t>
          </a:r>
          <a:r>
            <a:rPr kumimoji="1" lang="en-US" altLang="ja-JP" sz="1100" b="0" i="0" baseline="0">
              <a:solidFill>
                <a:schemeClr val="dk1"/>
              </a:solidFill>
              <a:effectLst/>
              <a:latin typeface="+mn-ea"/>
              <a:ea typeface="+mn-ea"/>
              <a:cs typeface="+mn-cs"/>
            </a:rPr>
            <a:t>7</a:t>
          </a:r>
          <a:r>
            <a:rPr kumimoji="1" lang="ja-JP" altLang="en-US" sz="1100" b="0" i="0" baseline="0">
              <a:solidFill>
                <a:schemeClr val="dk1"/>
              </a:solidFill>
              <a:effectLst/>
              <a:latin typeface="+mn-ea"/>
              <a:ea typeface="+mn-ea"/>
              <a:cs typeface="+mn-cs"/>
            </a:rPr>
            <a:t>月に発生した豪雨災害によるもので、類似団体平均を上回った。</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財政調整基金については、財政計画に基づき積立を行ってきたが、</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H27</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年度以降、合併特例期間の終了に伴う普通交付税の段階的縮減が始まり一般財源が減少した</a:t>
          </a:r>
          <a:r>
            <a:rPr lang="ja-JP" altLang="ja-JP" sz="1150">
              <a:solidFill>
                <a:schemeClr val="dk1"/>
              </a:solidFill>
              <a:effectLst/>
              <a:latin typeface="ＭＳ ゴシック" panose="020B0609070205080204" pitchFamily="49" charset="-128"/>
              <a:ea typeface="ＭＳ ゴシック" panose="020B0609070205080204" pitchFamily="49" charset="-128"/>
              <a:cs typeface="+mn-cs"/>
            </a:rPr>
            <a:t>結果、取り崩し額が増加したため、基金残高が減少した。</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実質収支比率については、</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災害復旧等の影響により、</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1.71</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％となった。</a:t>
          </a:r>
          <a:endPar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実質単年度収支については、</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H30</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年度は単年度収支や財政調整基金積立金</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が</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減少し、財政調整基金取り崩し額</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は</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やや</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増加</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したため、</a:t>
          </a:r>
          <a:r>
            <a:rPr lang="en-US"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en-US" sz="1150" b="0" i="0" baseline="0">
              <a:solidFill>
                <a:schemeClr val="dk1"/>
              </a:solidFill>
              <a:effectLst/>
              <a:latin typeface="ＭＳ ゴシック" panose="020B0609070205080204" pitchFamily="49" charset="-128"/>
              <a:ea typeface="ＭＳ ゴシック" panose="020B0609070205080204" pitchFamily="49" charset="-128"/>
              <a:cs typeface="+mn-cs"/>
            </a:rPr>
            <a:t>減少</a:t>
          </a:r>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した。</a:t>
          </a:r>
          <a:endParaRPr lang="ja-JP" altLang="ja-JP" sz="1150">
            <a:effectLst/>
            <a:latin typeface="ＭＳ ゴシック" panose="020B0609070205080204" pitchFamily="49" charset="-128"/>
            <a:ea typeface="ＭＳ ゴシック" panose="020B0609070205080204" pitchFamily="49" charset="-128"/>
          </a:endParaRPr>
        </a:p>
        <a:p>
          <a:pPr rtl="0" eaLnBrk="1" fontAlgn="auto" latinLnBrk="0" hangingPunct="1"/>
          <a:r>
            <a:rPr lang="ja-JP" altLang="ja-JP" sz="1150" b="0" i="0" baseline="0">
              <a:solidFill>
                <a:schemeClr val="dk1"/>
              </a:solidFill>
              <a:effectLst/>
              <a:latin typeface="ＭＳ ゴシック" panose="020B0609070205080204" pitchFamily="49" charset="-128"/>
              <a:ea typeface="ＭＳ ゴシック" panose="020B0609070205080204" pitchFamily="49" charset="-128"/>
              <a:cs typeface="+mn-cs"/>
            </a:rPr>
            <a:t>今後も、市税ほか歳入を確保するとともに、総合計画に基づく事業の重点化などにより歳出を抑制し、財政の健全化に努める。</a:t>
          </a:r>
          <a:endParaRPr lang="ja-JP" altLang="ja-JP" sz="115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佐賀県唐津市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連結実質赤字比率については、長年赤字が続いていた国民健康保険特別会計が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H29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黒字に転じたことで全会計黒字となっ</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一般</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月の豪雨災害への対応等により歳出総額が増加したことから、黒字額は縮小している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水道事業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会計は、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日の料金改定により営業収益が増加し、黒字額が増加した。</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近年、モーターボート競走事業会計においては、スマートフォンやパソコンなどインターネットを使って全国から舟券を購入できる「電話投票」が定着し、経営が安定化し収益が増加している。今後も、各会計において、効率的な事業運営と経営の見直しや料金の適正化などを行い、財政の健全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74024855</v>
      </c>
      <c r="BO4" s="461"/>
      <c r="BP4" s="461"/>
      <c r="BQ4" s="461"/>
      <c r="BR4" s="461"/>
      <c r="BS4" s="461"/>
      <c r="BT4" s="461"/>
      <c r="BU4" s="462"/>
      <c r="BV4" s="460">
        <v>70638931</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1.7</v>
      </c>
      <c r="CU4" s="642"/>
      <c r="CV4" s="642"/>
      <c r="CW4" s="642"/>
      <c r="CX4" s="642"/>
      <c r="CY4" s="642"/>
      <c r="CZ4" s="642"/>
      <c r="DA4" s="643"/>
      <c r="DB4" s="641">
        <v>3.2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73120408</v>
      </c>
      <c r="BO5" s="466"/>
      <c r="BP5" s="466"/>
      <c r="BQ5" s="466"/>
      <c r="BR5" s="466"/>
      <c r="BS5" s="466"/>
      <c r="BT5" s="466"/>
      <c r="BU5" s="467"/>
      <c r="BV5" s="465">
        <v>69148537</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91.7</v>
      </c>
      <c r="CU5" s="436"/>
      <c r="CV5" s="436"/>
      <c r="CW5" s="436"/>
      <c r="CX5" s="436"/>
      <c r="CY5" s="436"/>
      <c r="CZ5" s="436"/>
      <c r="DA5" s="437"/>
      <c r="DB5" s="435">
        <v>91.2</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904447</v>
      </c>
      <c r="BO6" s="466"/>
      <c r="BP6" s="466"/>
      <c r="BQ6" s="466"/>
      <c r="BR6" s="466"/>
      <c r="BS6" s="466"/>
      <c r="BT6" s="466"/>
      <c r="BU6" s="467"/>
      <c r="BV6" s="465">
        <v>1490394</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96.2</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318650</v>
      </c>
      <c r="BO7" s="466"/>
      <c r="BP7" s="466"/>
      <c r="BQ7" s="466"/>
      <c r="BR7" s="466"/>
      <c r="BS7" s="466"/>
      <c r="BT7" s="466"/>
      <c r="BU7" s="467"/>
      <c r="BV7" s="465">
        <v>369278</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34315145</v>
      </c>
      <c r="CU7" s="466"/>
      <c r="CV7" s="466"/>
      <c r="CW7" s="466"/>
      <c r="CX7" s="466"/>
      <c r="CY7" s="466"/>
      <c r="CZ7" s="466"/>
      <c r="DA7" s="467"/>
      <c r="DB7" s="465">
        <v>35267678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585797</v>
      </c>
      <c r="BO8" s="466"/>
      <c r="BP8" s="466"/>
      <c r="BQ8" s="466"/>
      <c r="BR8" s="466"/>
      <c r="BS8" s="466"/>
      <c r="BT8" s="466"/>
      <c r="BU8" s="467"/>
      <c r="BV8" s="465">
        <v>1121116</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0.42</v>
      </c>
      <c r="CU8" s="579"/>
      <c r="CV8" s="579"/>
      <c r="CW8" s="579"/>
      <c r="CX8" s="579"/>
      <c r="CY8" s="579"/>
      <c r="CZ8" s="579"/>
      <c r="DA8" s="580"/>
      <c r="DB8" s="578">
        <v>0.42</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122785</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94</v>
      </c>
      <c r="AV9" s="523"/>
      <c r="AW9" s="523"/>
      <c r="AX9" s="523"/>
      <c r="AY9" s="445" t="s">
        <v>116</v>
      </c>
      <c r="AZ9" s="446"/>
      <c r="BA9" s="446"/>
      <c r="BB9" s="446"/>
      <c r="BC9" s="446"/>
      <c r="BD9" s="446"/>
      <c r="BE9" s="446"/>
      <c r="BF9" s="446"/>
      <c r="BG9" s="446"/>
      <c r="BH9" s="446"/>
      <c r="BI9" s="446"/>
      <c r="BJ9" s="446"/>
      <c r="BK9" s="446"/>
      <c r="BL9" s="446"/>
      <c r="BM9" s="447"/>
      <c r="BN9" s="465">
        <v>-535319</v>
      </c>
      <c r="BO9" s="466"/>
      <c r="BP9" s="466"/>
      <c r="BQ9" s="466"/>
      <c r="BR9" s="466"/>
      <c r="BS9" s="466"/>
      <c r="BT9" s="466"/>
      <c r="BU9" s="467"/>
      <c r="BV9" s="465">
        <v>-48261</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19.2</v>
      </c>
      <c r="CU9" s="436"/>
      <c r="CV9" s="436"/>
      <c r="CW9" s="436"/>
      <c r="CX9" s="436"/>
      <c r="CY9" s="436"/>
      <c r="CZ9" s="436"/>
      <c r="DA9" s="437"/>
      <c r="DB9" s="435">
        <v>19.899999999999999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126926</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1017</v>
      </c>
      <c r="BO10" s="466"/>
      <c r="BP10" s="466"/>
      <c r="BQ10" s="466"/>
      <c r="BR10" s="466"/>
      <c r="BS10" s="466"/>
      <c r="BT10" s="466"/>
      <c r="BU10" s="467"/>
      <c r="BV10" s="465">
        <v>2095</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126</v>
      </c>
      <c r="AV11" s="523"/>
      <c r="AW11" s="523"/>
      <c r="AX11" s="523"/>
      <c r="AY11" s="445" t="s">
        <v>127</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128</v>
      </c>
      <c r="CE11" s="475"/>
      <c r="CF11" s="475"/>
      <c r="CG11" s="475"/>
      <c r="CH11" s="475"/>
      <c r="CI11" s="475"/>
      <c r="CJ11" s="475"/>
      <c r="CK11" s="475"/>
      <c r="CL11" s="475"/>
      <c r="CM11" s="475"/>
      <c r="CN11" s="475"/>
      <c r="CO11" s="475"/>
      <c r="CP11" s="475"/>
      <c r="CQ11" s="475"/>
      <c r="CR11" s="475"/>
      <c r="CS11" s="476"/>
      <c r="CT11" s="578" t="s">
        <v>129</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122528</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1092384</v>
      </c>
      <c r="BO12" s="466"/>
      <c r="BP12" s="466"/>
      <c r="BQ12" s="466"/>
      <c r="BR12" s="466"/>
      <c r="BS12" s="466"/>
      <c r="BT12" s="466"/>
      <c r="BU12" s="467"/>
      <c r="BV12" s="465">
        <v>1066742</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139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140</v>
      </c>
      <c r="N13" s="566"/>
      <c r="O13" s="566"/>
      <c r="P13" s="566"/>
      <c r="Q13" s="567"/>
      <c r="R13" s="568">
        <v>121864</v>
      </c>
      <c r="S13" s="569"/>
      <c r="T13" s="569"/>
      <c r="U13" s="569"/>
      <c r="V13" s="570"/>
      <c r="W13" s="556" t="s">
        <v>141</v>
      </c>
      <c r="X13" s="478"/>
      <c r="Y13" s="478"/>
      <c r="Z13" s="478"/>
      <c r="AA13" s="478"/>
      <c r="AB13" s="479"/>
      <c r="AC13" s="441">
        <v>7008</v>
      </c>
      <c r="AD13" s="442"/>
      <c r="AE13" s="442"/>
      <c r="AF13" s="442"/>
      <c r="AG13" s="443"/>
      <c r="AH13" s="441">
        <v>7642</v>
      </c>
      <c r="AI13" s="442"/>
      <c r="AJ13" s="442"/>
      <c r="AK13" s="442"/>
      <c r="AL13" s="444"/>
      <c r="AM13" s="534" t="s">
        <v>142</v>
      </c>
      <c r="AN13" s="439"/>
      <c r="AO13" s="439"/>
      <c r="AP13" s="439"/>
      <c r="AQ13" s="439"/>
      <c r="AR13" s="439"/>
      <c r="AS13" s="439"/>
      <c r="AT13" s="440"/>
      <c r="AU13" s="522" t="s">
        <v>135</v>
      </c>
      <c r="AV13" s="523"/>
      <c r="AW13" s="523"/>
      <c r="AX13" s="523"/>
      <c r="AY13" s="445" t="s">
        <v>143</v>
      </c>
      <c r="AZ13" s="446"/>
      <c r="BA13" s="446"/>
      <c r="BB13" s="446"/>
      <c r="BC13" s="446"/>
      <c r="BD13" s="446"/>
      <c r="BE13" s="446"/>
      <c r="BF13" s="446"/>
      <c r="BG13" s="446"/>
      <c r="BH13" s="446"/>
      <c r="BI13" s="446"/>
      <c r="BJ13" s="446"/>
      <c r="BK13" s="446"/>
      <c r="BL13" s="446"/>
      <c r="BM13" s="447"/>
      <c r="BN13" s="465">
        <v>-1626686</v>
      </c>
      <c r="BO13" s="466"/>
      <c r="BP13" s="466"/>
      <c r="BQ13" s="466"/>
      <c r="BR13" s="466"/>
      <c r="BS13" s="466"/>
      <c r="BT13" s="466"/>
      <c r="BU13" s="467"/>
      <c r="BV13" s="465">
        <v>-1112908</v>
      </c>
      <c r="BW13" s="466"/>
      <c r="BX13" s="466"/>
      <c r="BY13" s="466"/>
      <c r="BZ13" s="466"/>
      <c r="CA13" s="466"/>
      <c r="CB13" s="466"/>
      <c r="CC13" s="467"/>
      <c r="CD13" s="474" t="s">
        <v>144</v>
      </c>
      <c r="CE13" s="475"/>
      <c r="CF13" s="475"/>
      <c r="CG13" s="475"/>
      <c r="CH13" s="475"/>
      <c r="CI13" s="475"/>
      <c r="CJ13" s="475"/>
      <c r="CK13" s="475"/>
      <c r="CL13" s="475"/>
      <c r="CM13" s="475"/>
      <c r="CN13" s="475"/>
      <c r="CO13" s="475"/>
      <c r="CP13" s="475"/>
      <c r="CQ13" s="475"/>
      <c r="CR13" s="475"/>
      <c r="CS13" s="476"/>
      <c r="CT13" s="435">
        <v>13</v>
      </c>
      <c r="CU13" s="436"/>
      <c r="CV13" s="436"/>
      <c r="CW13" s="436"/>
      <c r="CX13" s="436"/>
      <c r="CY13" s="436"/>
      <c r="CZ13" s="436"/>
      <c r="DA13" s="437"/>
      <c r="DB13" s="435">
        <v>13.5</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145</v>
      </c>
      <c r="M14" s="599"/>
      <c r="N14" s="599"/>
      <c r="O14" s="599"/>
      <c r="P14" s="599"/>
      <c r="Q14" s="600"/>
      <c r="R14" s="568">
        <v>123775</v>
      </c>
      <c r="S14" s="569"/>
      <c r="T14" s="569"/>
      <c r="U14" s="569"/>
      <c r="V14" s="570"/>
      <c r="W14" s="571"/>
      <c r="X14" s="481"/>
      <c r="Y14" s="481"/>
      <c r="Z14" s="481"/>
      <c r="AA14" s="481"/>
      <c r="AB14" s="482"/>
      <c r="AC14" s="561">
        <v>12.1</v>
      </c>
      <c r="AD14" s="562"/>
      <c r="AE14" s="562"/>
      <c r="AF14" s="562"/>
      <c r="AG14" s="563"/>
      <c r="AH14" s="561">
        <v>13</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146</v>
      </c>
      <c r="CE14" s="472"/>
      <c r="CF14" s="472"/>
      <c r="CG14" s="472"/>
      <c r="CH14" s="472"/>
      <c r="CI14" s="472"/>
      <c r="CJ14" s="472"/>
      <c r="CK14" s="472"/>
      <c r="CL14" s="472"/>
      <c r="CM14" s="472"/>
      <c r="CN14" s="472"/>
      <c r="CO14" s="472"/>
      <c r="CP14" s="472"/>
      <c r="CQ14" s="472"/>
      <c r="CR14" s="472"/>
      <c r="CS14" s="473"/>
      <c r="CT14" s="572">
        <v>108.1</v>
      </c>
      <c r="CU14" s="573"/>
      <c r="CV14" s="573"/>
      <c r="CW14" s="573"/>
      <c r="CX14" s="573"/>
      <c r="CY14" s="573"/>
      <c r="CZ14" s="573"/>
      <c r="DA14" s="574"/>
      <c r="DB14" s="572">
        <v>109.9</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147</v>
      </c>
      <c r="N15" s="566"/>
      <c r="O15" s="566"/>
      <c r="P15" s="566"/>
      <c r="Q15" s="567"/>
      <c r="R15" s="568">
        <v>123116</v>
      </c>
      <c r="S15" s="569"/>
      <c r="T15" s="569"/>
      <c r="U15" s="569"/>
      <c r="V15" s="570"/>
      <c r="W15" s="556" t="s">
        <v>148</v>
      </c>
      <c r="X15" s="478"/>
      <c r="Y15" s="478"/>
      <c r="Z15" s="478"/>
      <c r="AA15" s="478"/>
      <c r="AB15" s="479"/>
      <c r="AC15" s="441">
        <v>13477</v>
      </c>
      <c r="AD15" s="442"/>
      <c r="AE15" s="442"/>
      <c r="AF15" s="442"/>
      <c r="AG15" s="443"/>
      <c r="AH15" s="441">
        <v>13289</v>
      </c>
      <c r="AI15" s="442"/>
      <c r="AJ15" s="442"/>
      <c r="AK15" s="442"/>
      <c r="AL15" s="444"/>
      <c r="AM15" s="534"/>
      <c r="AN15" s="439"/>
      <c r="AO15" s="439"/>
      <c r="AP15" s="439"/>
      <c r="AQ15" s="439"/>
      <c r="AR15" s="439"/>
      <c r="AS15" s="439"/>
      <c r="AT15" s="440"/>
      <c r="AU15" s="522"/>
      <c r="AV15" s="523"/>
      <c r="AW15" s="523"/>
      <c r="AX15" s="523"/>
      <c r="AY15" s="457" t="s">
        <v>149</v>
      </c>
      <c r="AZ15" s="458"/>
      <c r="BA15" s="458"/>
      <c r="BB15" s="458"/>
      <c r="BC15" s="458"/>
      <c r="BD15" s="458"/>
      <c r="BE15" s="458"/>
      <c r="BF15" s="458"/>
      <c r="BG15" s="458"/>
      <c r="BH15" s="458"/>
      <c r="BI15" s="458"/>
      <c r="BJ15" s="458"/>
      <c r="BK15" s="458"/>
      <c r="BL15" s="458"/>
      <c r="BM15" s="459"/>
      <c r="BN15" s="460">
        <v>12147447</v>
      </c>
      <c r="BO15" s="461"/>
      <c r="BP15" s="461"/>
      <c r="BQ15" s="461"/>
      <c r="BR15" s="461"/>
      <c r="BS15" s="461"/>
      <c r="BT15" s="461"/>
      <c r="BU15" s="462"/>
      <c r="BV15" s="460">
        <v>12106214</v>
      </c>
      <c r="BW15" s="461"/>
      <c r="BX15" s="461"/>
      <c r="BY15" s="461"/>
      <c r="BZ15" s="461"/>
      <c r="CA15" s="461"/>
      <c r="CB15" s="461"/>
      <c r="CC15" s="462"/>
      <c r="CD15" s="575" t="s">
        <v>150</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151</v>
      </c>
      <c r="M16" s="559"/>
      <c r="N16" s="559"/>
      <c r="O16" s="559"/>
      <c r="P16" s="559"/>
      <c r="Q16" s="560"/>
      <c r="R16" s="553" t="s">
        <v>152</v>
      </c>
      <c r="S16" s="554"/>
      <c r="T16" s="554"/>
      <c r="U16" s="554"/>
      <c r="V16" s="555"/>
      <c r="W16" s="571"/>
      <c r="X16" s="481"/>
      <c r="Y16" s="481"/>
      <c r="Z16" s="481"/>
      <c r="AA16" s="481"/>
      <c r="AB16" s="482"/>
      <c r="AC16" s="561">
        <v>23.4</v>
      </c>
      <c r="AD16" s="562"/>
      <c r="AE16" s="562"/>
      <c r="AF16" s="562"/>
      <c r="AG16" s="563"/>
      <c r="AH16" s="561">
        <v>22.6</v>
      </c>
      <c r="AI16" s="562"/>
      <c r="AJ16" s="562"/>
      <c r="AK16" s="562"/>
      <c r="AL16" s="564"/>
      <c r="AM16" s="534"/>
      <c r="AN16" s="439"/>
      <c r="AO16" s="439"/>
      <c r="AP16" s="439"/>
      <c r="AQ16" s="439"/>
      <c r="AR16" s="439"/>
      <c r="AS16" s="439"/>
      <c r="AT16" s="440"/>
      <c r="AU16" s="522"/>
      <c r="AV16" s="523"/>
      <c r="AW16" s="523"/>
      <c r="AX16" s="523"/>
      <c r="AY16" s="445" t="s">
        <v>153</v>
      </c>
      <c r="AZ16" s="446"/>
      <c r="BA16" s="446"/>
      <c r="BB16" s="446"/>
      <c r="BC16" s="446"/>
      <c r="BD16" s="446"/>
      <c r="BE16" s="446"/>
      <c r="BF16" s="446"/>
      <c r="BG16" s="446"/>
      <c r="BH16" s="446"/>
      <c r="BI16" s="446"/>
      <c r="BJ16" s="446"/>
      <c r="BK16" s="446"/>
      <c r="BL16" s="446"/>
      <c r="BM16" s="447"/>
      <c r="BN16" s="465">
        <v>28571204</v>
      </c>
      <c r="BO16" s="466"/>
      <c r="BP16" s="466"/>
      <c r="BQ16" s="466"/>
      <c r="BR16" s="466"/>
      <c r="BS16" s="466"/>
      <c r="BT16" s="466"/>
      <c r="BU16" s="467"/>
      <c r="BV16" s="465">
        <v>28753880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154</v>
      </c>
      <c r="N17" s="551"/>
      <c r="O17" s="551"/>
      <c r="P17" s="551"/>
      <c r="Q17" s="552"/>
      <c r="R17" s="553" t="s">
        <v>155</v>
      </c>
      <c r="S17" s="554"/>
      <c r="T17" s="554"/>
      <c r="U17" s="554"/>
      <c r="V17" s="555"/>
      <c r="W17" s="556" t="s">
        <v>156</v>
      </c>
      <c r="X17" s="478"/>
      <c r="Y17" s="478"/>
      <c r="Z17" s="478"/>
      <c r="AA17" s="478"/>
      <c r="AB17" s="479"/>
      <c r="AC17" s="441">
        <v>37208</v>
      </c>
      <c r="AD17" s="442"/>
      <c r="AE17" s="442"/>
      <c r="AF17" s="442"/>
      <c r="AG17" s="443"/>
      <c r="AH17" s="441">
        <v>37743</v>
      </c>
      <c r="AI17" s="442"/>
      <c r="AJ17" s="442"/>
      <c r="AK17" s="442"/>
      <c r="AL17" s="444"/>
      <c r="AM17" s="534"/>
      <c r="AN17" s="439"/>
      <c r="AO17" s="439"/>
      <c r="AP17" s="439"/>
      <c r="AQ17" s="439"/>
      <c r="AR17" s="439"/>
      <c r="AS17" s="439"/>
      <c r="AT17" s="440"/>
      <c r="AU17" s="522"/>
      <c r="AV17" s="523"/>
      <c r="AW17" s="523"/>
      <c r="AX17" s="523"/>
      <c r="AY17" s="445" t="s">
        <v>157</v>
      </c>
      <c r="AZ17" s="446"/>
      <c r="BA17" s="446"/>
      <c r="BB17" s="446"/>
      <c r="BC17" s="446"/>
      <c r="BD17" s="446"/>
      <c r="BE17" s="446"/>
      <c r="BF17" s="446"/>
      <c r="BG17" s="446"/>
      <c r="BH17" s="446"/>
      <c r="BI17" s="446"/>
      <c r="BJ17" s="446"/>
      <c r="BK17" s="446"/>
      <c r="BL17" s="446"/>
      <c r="BM17" s="447"/>
      <c r="BN17" s="465">
        <v>15401952</v>
      </c>
      <c r="BO17" s="466"/>
      <c r="BP17" s="466"/>
      <c r="BQ17" s="466"/>
      <c r="BR17" s="466"/>
      <c r="BS17" s="466"/>
      <c r="BT17" s="466"/>
      <c r="BU17" s="467"/>
      <c r="BV17" s="465">
        <v>15369889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158</v>
      </c>
      <c r="C18" s="528"/>
      <c r="D18" s="528"/>
      <c r="E18" s="529"/>
      <c r="F18" s="529"/>
      <c r="G18" s="529"/>
      <c r="H18" s="529"/>
      <c r="I18" s="529"/>
      <c r="J18" s="529"/>
      <c r="K18" s="529"/>
      <c r="L18" s="530">
        <v>487.6</v>
      </c>
      <c r="M18" s="530"/>
      <c r="N18" s="530"/>
      <c r="O18" s="530"/>
      <c r="P18" s="530"/>
      <c r="Q18" s="530"/>
      <c r="R18" s="531"/>
      <c r="S18" s="531"/>
      <c r="T18" s="531"/>
      <c r="U18" s="531"/>
      <c r="V18" s="532"/>
      <c r="W18" s="546"/>
      <c r="X18" s="547"/>
      <c r="Y18" s="547"/>
      <c r="Z18" s="547"/>
      <c r="AA18" s="547"/>
      <c r="AB18" s="557"/>
      <c r="AC18" s="429">
        <v>64.5</v>
      </c>
      <c r="AD18" s="430"/>
      <c r="AE18" s="430"/>
      <c r="AF18" s="430"/>
      <c r="AG18" s="533"/>
      <c r="AH18" s="429">
        <v>64.3</v>
      </c>
      <c r="AI18" s="430"/>
      <c r="AJ18" s="430"/>
      <c r="AK18" s="430"/>
      <c r="AL18" s="431"/>
      <c r="AM18" s="534"/>
      <c r="AN18" s="439"/>
      <c r="AO18" s="439"/>
      <c r="AP18" s="439"/>
      <c r="AQ18" s="439"/>
      <c r="AR18" s="439"/>
      <c r="AS18" s="439"/>
      <c r="AT18" s="440"/>
      <c r="AU18" s="522"/>
      <c r="AV18" s="523"/>
      <c r="AW18" s="523"/>
      <c r="AX18" s="523"/>
      <c r="AY18" s="445" t="s">
        <v>159</v>
      </c>
      <c r="AZ18" s="446"/>
      <c r="BA18" s="446"/>
      <c r="BB18" s="446"/>
      <c r="BC18" s="446"/>
      <c r="BD18" s="446"/>
      <c r="BE18" s="446"/>
      <c r="BF18" s="446"/>
      <c r="BG18" s="446"/>
      <c r="BH18" s="446"/>
      <c r="BI18" s="446"/>
      <c r="BJ18" s="446"/>
      <c r="BK18" s="446"/>
      <c r="BL18" s="446"/>
      <c r="BM18" s="447"/>
      <c r="BN18" s="465">
        <v>31716723</v>
      </c>
      <c r="BO18" s="466"/>
      <c r="BP18" s="466"/>
      <c r="BQ18" s="466"/>
      <c r="BR18" s="466"/>
      <c r="BS18" s="466"/>
      <c r="BT18" s="466"/>
      <c r="BU18" s="467"/>
      <c r="BV18" s="465">
        <v>32495035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160</v>
      </c>
      <c r="C19" s="528"/>
      <c r="D19" s="528"/>
      <c r="E19" s="529"/>
      <c r="F19" s="529"/>
      <c r="G19" s="529"/>
      <c r="H19" s="529"/>
      <c r="I19" s="529"/>
      <c r="J19" s="529"/>
      <c r="K19" s="529"/>
      <c r="L19" s="535">
        <v>252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161</v>
      </c>
      <c r="AZ19" s="446"/>
      <c r="BA19" s="446"/>
      <c r="BB19" s="446"/>
      <c r="BC19" s="446"/>
      <c r="BD19" s="446"/>
      <c r="BE19" s="446"/>
      <c r="BF19" s="446"/>
      <c r="BG19" s="446"/>
      <c r="BH19" s="446"/>
      <c r="BI19" s="446"/>
      <c r="BJ19" s="446"/>
      <c r="BK19" s="446"/>
      <c r="BL19" s="446"/>
      <c r="BM19" s="447"/>
      <c r="BN19" s="465">
        <v>40380974</v>
      </c>
      <c r="BO19" s="466"/>
      <c r="BP19" s="466"/>
      <c r="BQ19" s="466"/>
      <c r="BR19" s="466"/>
      <c r="BS19" s="466"/>
      <c r="BT19" s="466"/>
      <c r="BU19" s="467"/>
      <c r="BV19" s="465">
        <v>40424192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162</v>
      </c>
      <c r="C20" s="528"/>
      <c r="D20" s="528"/>
      <c r="E20" s="529"/>
      <c r="F20" s="529"/>
      <c r="G20" s="529"/>
      <c r="H20" s="529"/>
      <c r="I20" s="529"/>
      <c r="J20" s="529"/>
      <c r="K20" s="529"/>
      <c r="L20" s="535">
        <v>43872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163</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164</v>
      </c>
      <c r="C22" s="495"/>
      <c r="D22" s="496"/>
      <c r="E22" s="503" t="s">
        <v>1</v>
      </c>
      <c r="F22" s="478"/>
      <c r="G22" s="478"/>
      <c r="H22" s="478"/>
      <c r="I22" s="478"/>
      <c r="J22" s="478"/>
      <c r="K22" s="479"/>
      <c r="L22" s="503" t="s">
        <v>165</v>
      </c>
      <c r="M22" s="478"/>
      <c r="N22" s="478"/>
      <c r="O22" s="478"/>
      <c r="P22" s="479"/>
      <c r="Q22" s="488" t="s">
        <v>166</v>
      </c>
      <c r="R22" s="489"/>
      <c r="S22" s="489"/>
      <c r="T22" s="489"/>
      <c r="U22" s="489"/>
      <c r="V22" s="504"/>
      <c r="W22" s="506" t="s">
        <v>167</v>
      </c>
      <c r="X22" s="495"/>
      <c r="Y22" s="496"/>
      <c r="Z22" s="503" t="s">
        <v>1</v>
      </c>
      <c r="AA22" s="478"/>
      <c r="AB22" s="478"/>
      <c r="AC22" s="478"/>
      <c r="AD22" s="478"/>
      <c r="AE22" s="478"/>
      <c r="AF22" s="478"/>
      <c r="AG22" s="479"/>
      <c r="AH22" s="477" t="s">
        <v>168</v>
      </c>
      <c r="AI22" s="478"/>
      <c r="AJ22" s="478"/>
      <c r="AK22" s="478"/>
      <c r="AL22" s="479"/>
      <c r="AM22" s="477" t="s">
        <v>169</v>
      </c>
      <c r="AN22" s="483"/>
      <c r="AO22" s="483"/>
      <c r="AP22" s="483"/>
      <c r="AQ22" s="483"/>
      <c r="AR22" s="484"/>
      <c r="AS22" s="488" t="s">
        <v>166</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170</v>
      </c>
      <c r="AZ23" s="458"/>
      <c r="BA23" s="458"/>
      <c r="BB23" s="458"/>
      <c r="BC23" s="458"/>
      <c r="BD23" s="458"/>
      <c r="BE23" s="458"/>
      <c r="BF23" s="458"/>
      <c r="BG23" s="458"/>
      <c r="BH23" s="458"/>
      <c r="BI23" s="458"/>
      <c r="BJ23" s="458"/>
      <c r="BK23" s="458"/>
      <c r="BL23" s="458"/>
      <c r="BM23" s="459"/>
      <c r="BN23" s="465">
        <v>85090282</v>
      </c>
      <c r="BO23" s="466"/>
      <c r="BP23" s="466"/>
      <c r="BQ23" s="466"/>
      <c r="BR23" s="466"/>
      <c r="BS23" s="466"/>
      <c r="BT23" s="466"/>
      <c r="BU23" s="467"/>
      <c r="BV23" s="465">
        <v>84282813</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171</v>
      </c>
      <c r="F24" s="439"/>
      <c r="G24" s="439"/>
      <c r="H24" s="439"/>
      <c r="I24" s="439"/>
      <c r="J24" s="439"/>
      <c r="K24" s="440"/>
      <c r="L24" s="441">
        <v>1</v>
      </c>
      <c r="M24" s="442"/>
      <c r="N24" s="442"/>
      <c r="O24" s="442"/>
      <c r="P24" s="443"/>
      <c r="Q24" s="441">
        <v>7704</v>
      </c>
      <c r="R24" s="442"/>
      <c r="S24" s="442"/>
      <c r="T24" s="442"/>
      <c r="U24" s="442"/>
      <c r="V24" s="443"/>
      <c r="W24" s="507"/>
      <c r="X24" s="498"/>
      <c r="Y24" s="499"/>
      <c r="Z24" s="438" t="s">
        <v>172</v>
      </c>
      <c r="AA24" s="439"/>
      <c r="AB24" s="439"/>
      <c r="AC24" s="439"/>
      <c r="AD24" s="439"/>
      <c r="AE24" s="439"/>
      <c r="AF24" s="439"/>
      <c r="AG24" s="440"/>
      <c r="AH24" s="441">
        <v>1133</v>
      </c>
      <c r="AI24" s="442"/>
      <c r="AJ24" s="442"/>
      <c r="AK24" s="442"/>
      <c r="AL24" s="443"/>
      <c r="AM24" s="441">
        <v>3462448</v>
      </c>
      <c r="AN24" s="442"/>
      <c r="AO24" s="442"/>
      <c r="AP24" s="442"/>
      <c r="AQ24" s="442"/>
      <c r="AR24" s="443"/>
      <c r="AS24" s="441">
        <v>3056</v>
      </c>
      <c r="AT24" s="442"/>
      <c r="AU24" s="442"/>
      <c r="AV24" s="442"/>
      <c r="AW24" s="442"/>
      <c r="AX24" s="444"/>
      <c r="AY24" s="432" t="s">
        <v>173</v>
      </c>
      <c r="AZ24" s="433"/>
      <c r="BA24" s="433"/>
      <c r="BB24" s="433"/>
      <c r="BC24" s="433"/>
      <c r="BD24" s="433"/>
      <c r="BE24" s="433"/>
      <c r="BF24" s="433"/>
      <c r="BG24" s="433"/>
      <c r="BH24" s="433"/>
      <c r="BI24" s="433"/>
      <c r="BJ24" s="433"/>
      <c r="BK24" s="433"/>
      <c r="BL24" s="433"/>
      <c r="BM24" s="434"/>
      <c r="BN24" s="465">
        <v>59651797</v>
      </c>
      <c r="BO24" s="466"/>
      <c r="BP24" s="466"/>
      <c r="BQ24" s="466"/>
      <c r="BR24" s="466"/>
      <c r="BS24" s="466"/>
      <c r="BT24" s="466"/>
      <c r="BU24" s="467"/>
      <c r="BV24" s="465">
        <v>58018606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174</v>
      </c>
      <c r="F25" s="439"/>
      <c r="G25" s="439"/>
      <c r="H25" s="439"/>
      <c r="I25" s="439"/>
      <c r="J25" s="439"/>
      <c r="K25" s="440"/>
      <c r="L25" s="441">
        <v>2</v>
      </c>
      <c r="M25" s="442"/>
      <c r="N25" s="442"/>
      <c r="O25" s="442"/>
      <c r="P25" s="443"/>
      <c r="Q25" s="441">
        <v>7700</v>
      </c>
      <c r="R25" s="442"/>
      <c r="S25" s="442"/>
      <c r="T25" s="442"/>
      <c r="U25" s="442"/>
      <c r="V25" s="443"/>
      <c r="W25" s="507"/>
      <c r="X25" s="498"/>
      <c r="Y25" s="499"/>
      <c r="Z25" s="438" t="s">
        <v>175</v>
      </c>
      <c r="AA25" s="439"/>
      <c r="AB25" s="439"/>
      <c r="AC25" s="439"/>
      <c r="AD25" s="439"/>
      <c r="AE25" s="439"/>
      <c r="AF25" s="439"/>
      <c r="AG25" s="440"/>
      <c r="AH25" s="441">
        <v>180</v>
      </c>
      <c r="AI25" s="442"/>
      <c r="AJ25" s="442"/>
      <c r="AK25" s="442"/>
      <c r="AL25" s="443"/>
      <c r="AM25" s="441">
        <v>511920</v>
      </c>
      <c r="AN25" s="442"/>
      <c r="AO25" s="442"/>
      <c r="AP25" s="442"/>
      <c r="AQ25" s="442"/>
      <c r="AR25" s="443"/>
      <c r="AS25" s="441">
        <v>2844</v>
      </c>
      <c r="AT25" s="442"/>
      <c r="AU25" s="442"/>
      <c r="AV25" s="442"/>
      <c r="AW25" s="442"/>
      <c r="AX25" s="444"/>
      <c r="AY25" s="457" t="s">
        <v>176</v>
      </c>
      <c r="AZ25" s="458"/>
      <c r="BA25" s="458"/>
      <c r="BB25" s="458"/>
      <c r="BC25" s="458"/>
      <c r="BD25" s="458"/>
      <c r="BE25" s="458"/>
      <c r="BF25" s="458"/>
      <c r="BG25" s="458"/>
      <c r="BH25" s="458"/>
      <c r="BI25" s="458"/>
      <c r="BJ25" s="458"/>
      <c r="BK25" s="458"/>
      <c r="BL25" s="458"/>
      <c r="BM25" s="459"/>
      <c r="BN25" s="460">
        <v>5431730</v>
      </c>
      <c r="BO25" s="461"/>
      <c r="BP25" s="461"/>
      <c r="BQ25" s="461"/>
      <c r="BR25" s="461"/>
      <c r="BS25" s="461"/>
      <c r="BT25" s="461"/>
      <c r="BU25" s="462"/>
      <c r="BV25" s="460">
        <v>6925088</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177</v>
      </c>
      <c r="F26" s="439"/>
      <c r="G26" s="439"/>
      <c r="H26" s="439"/>
      <c r="I26" s="439"/>
      <c r="J26" s="439"/>
      <c r="K26" s="440"/>
      <c r="L26" s="441">
        <v>1</v>
      </c>
      <c r="M26" s="442"/>
      <c r="N26" s="442"/>
      <c r="O26" s="442"/>
      <c r="P26" s="443"/>
      <c r="Q26" s="441">
        <v>6900</v>
      </c>
      <c r="R26" s="442"/>
      <c r="S26" s="442"/>
      <c r="T26" s="442"/>
      <c r="U26" s="442"/>
      <c r="V26" s="443"/>
      <c r="W26" s="507"/>
      <c r="X26" s="498"/>
      <c r="Y26" s="499"/>
      <c r="Z26" s="438" t="s">
        <v>178</v>
      </c>
      <c r="AA26" s="520"/>
      <c r="AB26" s="520"/>
      <c r="AC26" s="520"/>
      <c r="AD26" s="520"/>
      <c r="AE26" s="520"/>
      <c r="AF26" s="520"/>
      <c r="AG26" s="521"/>
      <c r="AH26" s="441">
        <v>91</v>
      </c>
      <c r="AI26" s="442"/>
      <c r="AJ26" s="442"/>
      <c r="AK26" s="442"/>
      <c r="AL26" s="443"/>
      <c r="AM26" s="441">
        <v>306033</v>
      </c>
      <c r="AN26" s="442"/>
      <c r="AO26" s="442"/>
      <c r="AP26" s="442"/>
      <c r="AQ26" s="442"/>
      <c r="AR26" s="443"/>
      <c r="AS26" s="441">
        <v>3363</v>
      </c>
      <c r="AT26" s="442"/>
      <c r="AU26" s="442"/>
      <c r="AV26" s="442"/>
      <c r="AW26" s="442"/>
      <c r="AX26" s="444"/>
      <c r="AY26" s="474" t="s">
        <v>179</v>
      </c>
      <c r="AZ26" s="475"/>
      <c r="BA26" s="475"/>
      <c r="BB26" s="475"/>
      <c r="BC26" s="475"/>
      <c r="BD26" s="475"/>
      <c r="BE26" s="475"/>
      <c r="BF26" s="475"/>
      <c r="BG26" s="475"/>
      <c r="BH26" s="475"/>
      <c r="BI26" s="475"/>
      <c r="BJ26" s="475"/>
      <c r="BK26" s="475"/>
      <c r="BL26" s="475"/>
      <c r="BM26" s="476"/>
      <c r="BN26" s="465">
        <v>1500000</v>
      </c>
      <c r="BO26" s="466"/>
      <c r="BP26" s="466"/>
      <c r="BQ26" s="466"/>
      <c r="BR26" s="466"/>
      <c r="BS26" s="466"/>
      <c r="BT26" s="466"/>
      <c r="BU26" s="467"/>
      <c r="BV26" s="465">
        <v>300000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180</v>
      </c>
      <c r="F27" s="439"/>
      <c r="G27" s="439"/>
      <c r="H27" s="439"/>
      <c r="I27" s="439"/>
      <c r="J27" s="439"/>
      <c r="K27" s="440"/>
      <c r="L27" s="441">
        <v>1</v>
      </c>
      <c r="M27" s="442"/>
      <c r="N27" s="442"/>
      <c r="O27" s="442"/>
      <c r="P27" s="443"/>
      <c r="Q27" s="441">
        <v>5030</v>
      </c>
      <c r="R27" s="442"/>
      <c r="S27" s="442"/>
      <c r="T27" s="442"/>
      <c r="U27" s="442"/>
      <c r="V27" s="443"/>
      <c r="W27" s="507"/>
      <c r="X27" s="498"/>
      <c r="Y27" s="499"/>
      <c r="Z27" s="438" t="s">
        <v>181</v>
      </c>
      <c r="AA27" s="439"/>
      <c r="AB27" s="439"/>
      <c r="AC27" s="439"/>
      <c r="AD27" s="439"/>
      <c r="AE27" s="439"/>
      <c r="AF27" s="439"/>
      <c r="AG27" s="440"/>
      <c r="AH27" s="441">
        <v>12</v>
      </c>
      <c r="AI27" s="442"/>
      <c r="AJ27" s="442"/>
      <c r="AK27" s="442"/>
      <c r="AL27" s="443"/>
      <c r="AM27" s="441">
        <v>44671</v>
      </c>
      <c r="AN27" s="442"/>
      <c r="AO27" s="442"/>
      <c r="AP27" s="442"/>
      <c r="AQ27" s="442"/>
      <c r="AR27" s="443"/>
      <c r="AS27" s="441">
        <v>3723</v>
      </c>
      <c r="AT27" s="442"/>
      <c r="AU27" s="442"/>
      <c r="AV27" s="442"/>
      <c r="AW27" s="442"/>
      <c r="AX27" s="444"/>
      <c r="AY27" s="471" t="s">
        <v>182</v>
      </c>
      <c r="AZ27" s="472"/>
      <c r="BA27" s="472"/>
      <c r="BB27" s="472"/>
      <c r="BC27" s="472"/>
      <c r="BD27" s="472"/>
      <c r="BE27" s="472"/>
      <c r="BF27" s="472"/>
      <c r="BG27" s="472"/>
      <c r="BH27" s="472"/>
      <c r="BI27" s="472"/>
      <c r="BJ27" s="472"/>
      <c r="BK27" s="472"/>
      <c r="BL27" s="472"/>
      <c r="BM27" s="473"/>
      <c r="BN27" s="468">
        <v>1635130</v>
      </c>
      <c r="BO27" s="469"/>
      <c r="BP27" s="469"/>
      <c r="BQ27" s="469"/>
      <c r="BR27" s="469"/>
      <c r="BS27" s="469"/>
      <c r="BT27" s="469"/>
      <c r="BU27" s="470"/>
      <c r="BV27" s="468">
        <v>1629390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183</v>
      </c>
      <c r="F28" s="439"/>
      <c r="G28" s="439"/>
      <c r="H28" s="439"/>
      <c r="I28" s="439"/>
      <c r="J28" s="439"/>
      <c r="K28" s="440"/>
      <c r="L28" s="441">
        <v>1</v>
      </c>
      <c r="M28" s="442"/>
      <c r="N28" s="442"/>
      <c r="O28" s="442"/>
      <c r="P28" s="443"/>
      <c r="Q28" s="441">
        <v>4590</v>
      </c>
      <c r="R28" s="442"/>
      <c r="S28" s="442"/>
      <c r="T28" s="442"/>
      <c r="U28" s="442"/>
      <c r="V28" s="443"/>
      <c r="W28" s="507"/>
      <c r="X28" s="498"/>
      <c r="Y28" s="499"/>
      <c r="Z28" s="438" t="s">
        <v>184</v>
      </c>
      <c r="AA28" s="439"/>
      <c r="AB28" s="439"/>
      <c r="AC28" s="439"/>
      <c r="AD28" s="439"/>
      <c r="AE28" s="439"/>
      <c r="AF28" s="439"/>
      <c r="AG28" s="440"/>
      <c r="AH28" s="441" t="s">
        <v>139</v>
      </c>
      <c r="AI28" s="442"/>
      <c r="AJ28" s="442"/>
      <c r="AK28" s="442"/>
      <c r="AL28" s="443"/>
      <c r="AM28" s="441" t="s">
        <v>185</v>
      </c>
      <c r="AN28" s="442"/>
      <c r="AO28" s="442"/>
      <c r="AP28" s="442"/>
      <c r="AQ28" s="442"/>
      <c r="AR28" s="443"/>
      <c r="AS28" s="441" t="s">
        <v>186</v>
      </c>
      <c r="AT28" s="442"/>
      <c r="AU28" s="442"/>
      <c r="AV28" s="442"/>
      <c r="AW28" s="442"/>
      <c r="AX28" s="444"/>
      <c r="AY28" s="448" t="s">
        <v>187</v>
      </c>
      <c r="AZ28" s="449"/>
      <c r="BA28" s="449"/>
      <c r="BB28" s="450"/>
      <c r="BC28" s="457" t="s">
        <v>48</v>
      </c>
      <c r="BD28" s="458"/>
      <c r="BE28" s="458"/>
      <c r="BF28" s="458"/>
      <c r="BG28" s="458"/>
      <c r="BH28" s="458"/>
      <c r="BI28" s="458"/>
      <c r="BJ28" s="458"/>
      <c r="BK28" s="458"/>
      <c r="BL28" s="458"/>
      <c r="BM28" s="459"/>
      <c r="BN28" s="460">
        <v>2054582</v>
      </c>
      <c r="BO28" s="461"/>
      <c r="BP28" s="461"/>
      <c r="BQ28" s="461"/>
      <c r="BR28" s="461"/>
      <c r="BS28" s="461"/>
      <c r="BT28" s="461"/>
      <c r="BU28" s="462"/>
      <c r="BV28" s="460">
        <v>2545949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188</v>
      </c>
      <c r="F29" s="439"/>
      <c r="G29" s="439"/>
      <c r="H29" s="439"/>
      <c r="I29" s="439"/>
      <c r="J29" s="439"/>
      <c r="K29" s="440"/>
      <c r="L29" s="441">
        <v>28</v>
      </c>
      <c r="M29" s="442"/>
      <c r="N29" s="442"/>
      <c r="O29" s="442"/>
      <c r="P29" s="443"/>
      <c r="Q29" s="441">
        <v>4380</v>
      </c>
      <c r="R29" s="442"/>
      <c r="S29" s="442"/>
      <c r="T29" s="442"/>
      <c r="U29" s="442"/>
      <c r="V29" s="443"/>
      <c r="W29" s="508"/>
      <c r="X29" s="509"/>
      <c r="Y29" s="510"/>
      <c r="Z29" s="438" t="s">
        <v>189</v>
      </c>
      <c r="AA29" s="439"/>
      <c r="AB29" s="439"/>
      <c r="AC29" s="439"/>
      <c r="AD29" s="439"/>
      <c r="AE29" s="439"/>
      <c r="AF29" s="439"/>
      <c r="AG29" s="440"/>
      <c r="AH29" s="441">
        <v>1145</v>
      </c>
      <c r="AI29" s="442"/>
      <c r="AJ29" s="442"/>
      <c r="AK29" s="442"/>
      <c r="AL29" s="443"/>
      <c r="AM29" s="441">
        <v>3507119</v>
      </c>
      <c r="AN29" s="442"/>
      <c r="AO29" s="442"/>
      <c r="AP29" s="442"/>
      <c r="AQ29" s="442"/>
      <c r="AR29" s="443"/>
      <c r="AS29" s="441">
        <v>3063</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512942</v>
      </c>
      <c r="BO29" s="466"/>
      <c r="BP29" s="466"/>
      <c r="BQ29" s="466"/>
      <c r="BR29" s="466"/>
      <c r="BS29" s="466"/>
      <c r="BT29" s="466"/>
      <c r="BU29" s="467"/>
      <c r="BV29" s="465">
        <v>518185</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11704422</v>
      </c>
      <c r="BO30" s="469"/>
      <c r="BP30" s="469"/>
      <c r="BQ30" s="469"/>
      <c r="BR30" s="469"/>
      <c r="BS30" s="469"/>
      <c r="BT30" s="469"/>
      <c r="BU30" s="470"/>
      <c r="BV30" s="468">
        <v>11010082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200</v>
      </c>
      <c r="X33" s="427"/>
      <c r="Y33" s="427"/>
      <c r="Z33" s="427"/>
      <c r="AA33" s="427"/>
      <c r="AB33" s="427"/>
      <c r="AC33" s="427"/>
      <c r="AD33" s="427"/>
      <c r="AE33" s="427"/>
      <c r="AF33" s="427"/>
      <c r="AG33" s="427"/>
      <c r="AH33" s="427"/>
      <c r="AI33" s="427"/>
      <c r="AJ33" s="427"/>
      <c r="AK33" s="427"/>
      <c r="AL33" s="215"/>
      <c r="AM33" s="428" t="s">
        <v>201</v>
      </c>
      <c r="AN33" s="428"/>
      <c r="AO33" s="427" t="s">
        <v>202</v>
      </c>
      <c r="AP33" s="427"/>
      <c r="AQ33" s="427"/>
      <c r="AR33" s="427"/>
      <c r="AS33" s="427"/>
      <c r="AT33" s="427"/>
      <c r="AU33" s="427"/>
      <c r="AV33" s="427"/>
      <c r="AW33" s="427"/>
      <c r="AX33" s="427"/>
      <c r="AY33" s="427"/>
      <c r="AZ33" s="427"/>
      <c r="BA33" s="427"/>
      <c r="BB33" s="427"/>
      <c r="BC33" s="427"/>
      <c r="BD33" s="216"/>
      <c r="BE33" s="427" t="s">
        <v>203</v>
      </c>
      <c r="BF33" s="427"/>
      <c r="BG33" s="427" t="s">
        <v>204</v>
      </c>
      <c r="BH33" s="427"/>
      <c r="BI33" s="427"/>
      <c r="BJ33" s="427"/>
      <c r="BK33" s="427"/>
      <c r="BL33" s="427"/>
      <c r="BM33" s="427"/>
      <c r="BN33" s="427"/>
      <c r="BO33" s="427"/>
      <c r="BP33" s="427"/>
      <c r="BQ33" s="427"/>
      <c r="BR33" s="427"/>
      <c r="BS33" s="427"/>
      <c r="BT33" s="427"/>
      <c r="BU33" s="427"/>
      <c r="BV33" s="216"/>
      <c r="BW33" s="428" t="s">
        <v>203</v>
      </c>
      <c r="BX33" s="428"/>
      <c r="BY33" s="427" t="s">
        <v>205</v>
      </c>
      <c r="BZ33" s="427"/>
      <c r="CA33" s="427"/>
      <c r="CB33" s="427"/>
      <c r="CC33" s="427"/>
      <c r="CD33" s="427"/>
      <c r="CE33" s="427"/>
      <c r="CF33" s="427"/>
      <c r="CG33" s="427"/>
      <c r="CH33" s="427"/>
      <c r="CI33" s="427"/>
      <c r="CJ33" s="427"/>
      <c r="CK33" s="427"/>
      <c r="CL33" s="427"/>
      <c r="CM33" s="427"/>
      <c r="CN33" s="215"/>
      <c r="CO33" s="428" t="s">
        <v>206</v>
      </c>
      <c r="CP33" s="428"/>
      <c r="CQ33" s="427" t="s">
        <v>207</v>
      </c>
      <c r="CR33" s="427"/>
      <c r="CS33" s="427"/>
      <c r="CT33" s="427"/>
      <c r="CU33" s="427"/>
      <c r="CV33" s="427"/>
      <c r="CW33" s="427"/>
      <c r="CX33" s="427"/>
      <c r="CY33" s="427"/>
      <c r="CZ33" s="427"/>
      <c r="DA33" s="427"/>
      <c r="DB33" s="427"/>
      <c r="DC33" s="427"/>
      <c r="DD33" s="427"/>
      <c r="DE33" s="427"/>
      <c r="DF33" s="215"/>
      <c r="DG33" s="426" t="s">
        <v>208</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IF('各会計、関係団体の財政状況及び健全化判断比率'!B36="","",'各会計、関係団体の財政状況及び健全化判断比率'!B36)</f>
        <v>下水道特別会計</v>
      </c>
      <c r="BH34" s="423"/>
      <c r="BI34" s="423"/>
      <c r="BJ34" s="423"/>
      <c r="BK34" s="423"/>
      <c r="BL34" s="423"/>
      <c r="BM34" s="423"/>
      <c r="BN34" s="423"/>
      <c r="BO34" s="423"/>
      <c r="BP34" s="423"/>
      <c r="BQ34" s="423"/>
      <c r="BR34" s="423"/>
      <c r="BS34" s="423"/>
      <c r="BT34" s="423"/>
      <c r="BU34" s="423"/>
      <c r="BV34" s="213"/>
      <c r="BW34" s="424">
        <f>IF(BY34="","",MAX(C34:D43,U34:V43,AM34:AN43,BE34:BF43)+1)</f>
        <v>19</v>
      </c>
      <c r="BX34" s="424"/>
      <c r="BY34" s="423" t="str">
        <f>IF('各会計、関係団体の財政状況及び健全化判断比率'!B68="","",'各会計、関係団体の財政状況及び健全化判断比率'!B68)</f>
        <v>佐賀県後期高齢者医療広域連合（一般会計）</v>
      </c>
      <c r="BZ34" s="423"/>
      <c r="CA34" s="423"/>
      <c r="CB34" s="423"/>
      <c r="CC34" s="423"/>
      <c r="CD34" s="423"/>
      <c r="CE34" s="423"/>
      <c r="CF34" s="423"/>
      <c r="CG34" s="423"/>
      <c r="CH34" s="423"/>
      <c r="CI34" s="423"/>
      <c r="CJ34" s="423"/>
      <c r="CK34" s="423"/>
      <c r="CL34" s="423"/>
      <c r="CM34" s="423"/>
      <c r="CN34" s="213"/>
      <c r="CO34" s="424">
        <f>IF(CQ34="","",MAX(C34:D43,U34:V43,AM34:AN43,BE34:BF43,BW34:BX43)+1)</f>
        <v>23</v>
      </c>
      <c r="CP34" s="424"/>
      <c r="CQ34" s="423" t="str">
        <f>IF('各会計、関係団体の財政状況及び健全化判断比率'!BS7="","",'各会計、関係団体の財政状況及び健全化判断比率'!BS7)</f>
        <v>唐津市土地開発公社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養護老人ホーム特別会計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介護保険特別会計（普通会計除く）</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IF('各会計、関係団体の財政状況及び健全化判断比率'!B33="","",'各会計、関係団体の財政状況及び健全化判断比率'!B33)</f>
        <v>工業用水道事業会計</v>
      </c>
      <c r="AP35" s="423"/>
      <c r="AQ35" s="423"/>
      <c r="AR35" s="423"/>
      <c r="AS35" s="423"/>
      <c r="AT35" s="423"/>
      <c r="AU35" s="423"/>
      <c r="AV35" s="423"/>
      <c r="AW35" s="423"/>
      <c r="AX35" s="423"/>
      <c r="AY35" s="423"/>
      <c r="AZ35" s="423"/>
      <c r="BA35" s="423"/>
      <c r="BB35" s="423"/>
      <c r="BC35" s="423"/>
      <c r="BD35" s="213"/>
      <c r="BE35" s="424">
        <f t="shared" ref="BE35:BE43" si="1">IF(BG35="","",BE34+1)</f>
        <v>15</v>
      </c>
      <c r="BF35" s="424"/>
      <c r="BG35" s="423" t="str">
        <f>IF('各会計、関係団体の財政状況及び健全化判断比率'!B37="","",'各会計、関係団体の財政状況及び健全化判断比率'!B37)</f>
        <v>集落排水特別会計</v>
      </c>
      <c r="BH35" s="423"/>
      <c r="BI35" s="423"/>
      <c r="BJ35" s="423"/>
      <c r="BK35" s="423"/>
      <c r="BL35" s="423"/>
      <c r="BM35" s="423"/>
      <c r="BN35" s="423"/>
      <c r="BO35" s="423"/>
      <c r="BP35" s="423"/>
      <c r="BQ35" s="423"/>
      <c r="BR35" s="423"/>
      <c r="BS35" s="423"/>
      <c r="BT35" s="423"/>
      <c r="BU35" s="423"/>
      <c r="BV35" s="213"/>
      <c r="BW35" s="424">
        <f t="shared" ref="BW35:BW43" si="2">IF(BY35="","",BW34+1)</f>
        <v>20</v>
      </c>
      <c r="BX35" s="424"/>
      <c r="BY35" s="423" t="str">
        <f>IF('各会計、関係団体の財政状況及び健全化判断比率'!B69="","",'各会計、関係団体の財政状況及び健全化判断比率'!B69)</f>
        <v>佐賀県後期高齢者医療広域連合（特別会計）</v>
      </c>
      <c r="BZ35" s="423"/>
      <c r="CA35" s="423"/>
      <c r="CB35" s="423"/>
      <c r="CC35" s="423"/>
      <c r="CD35" s="423"/>
      <c r="CE35" s="423"/>
      <c r="CF35" s="423"/>
      <c r="CG35" s="423"/>
      <c r="CH35" s="423"/>
      <c r="CI35" s="423"/>
      <c r="CJ35" s="423"/>
      <c r="CK35" s="423"/>
      <c r="CL35" s="423"/>
      <c r="CM35" s="423"/>
      <c r="CN35" s="213"/>
      <c r="CO35" s="424">
        <f t="shared" ref="CO35:CO43" si="3">IF(CQ35="","",CO34+1)</f>
        <v>24</v>
      </c>
      <c r="CP35" s="424"/>
      <c r="CQ35" s="423" t="str">
        <f>IF('各会計、関係団体の財政状況及び健全化判断比率'!BS8="","",'各会計、関係団体の財政状況及び健全化判断比率'!BS8)</f>
        <v>唐津市文化事業団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有線テレビ事業特別会計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後期高齢者医療特別会計（普通会計除く）</v>
      </c>
      <c r="X36" s="423"/>
      <c r="Y36" s="423"/>
      <c r="Z36" s="423"/>
      <c r="AA36" s="423"/>
      <c r="AB36" s="423"/>
      <c r="AC36" s="423"/>
      <c r="AD36" s="423"/>
      <c r="AE36" s="423"/>
      <c r="AF36" s="423"/>
      <c r="AG36" s="423"/>
      <c r="AH36" s="423"/>
      <c r="AI36" s="423"/>
      <c r="AJ36" s="423"/>
      <c r="AK36" s="423"/>
      <c r="AL36" s="213"/>
      <c r="AM36" s="424">
        <f t="shared" si="0"/>
        <v>12</v>
      </c>
      <c r="AN36" s="424"/>
      <c r="AO36" s="423" t="str">
        <f>IF('各会計、関係団体の財政状況及び健全化判断比率'!B34="","",'各会計、関係団体の財政状況及び健全化判断比率'!B34)</f>
        <v>市民病院きたはた事業会計</v>
      </c>
      <c r="AP36" s="423"/>
      <c r="AQ36" s="423"/>
      <c r="AR36" s="423"/>
      <c r="AS36" s="423"/>
      <c r="AT36" s="423"/>
      <c r="AU36" s="423"/>
      <c r="AV36" s="423"/>
      <c r="AW36" s="423"/>
      <c r="AX36" s="423"/>
      <c r="AY36" s="423"/>
      <c r="AZ36" s="423"/>
      <c r="BA36" s="423"/>
      <c r="BB36" s="423"/>
      <c r="BC36" s="423"/>
      <c r="BD36" s="213"/>
      <c r="BE36" s="424">
        <f t="shared" si="1"/>
        <v>16</v>
      </c>
      <c r="BF36" s="424"/>
      <c r="BG36" s="423" t="str">
        <f>IF('各会計、関係団体の財政状況及び健全化判断比率'!B38="","",'各会計、関係団体の財政状況及び健全化判断比率'!B38)</f>
        <v>浄化槽整備特別会計</v>
      </c>
      <c r="BH36" s="423"/>
      <c r="BI36" s="423"/>
      <c r="BJ36" s="423"/>
      <c r="BK36" s="423"/>
      <c r="BL36" s="423"/>
      <c r="BM36" s="423"/>
      <c r="BN36" s="423"/>
      <c r="BO36" s="423"/>
      <c r="BP36" s="423"/>
      <c r="BQ36" s="423"/>
      <c r="BR36" s="423"/>
      <c r="BS36" s="423"/>
      <c r="BT36" s="423"/>
      <c r="BU36" s="423"/>
      <c r="BV36" s="213"/>
      <c r="BW36" s="424">
        <f t="shared" si="2"/>
        <v>21</v>
      </c>
      <c r="BX36" s="424"/>
      <c r="BY36" s="423" t="str">
        <f>IF('各会計、関係団体の財政状況及び健全化判断比率'!B70="","",'各会計、関係団体の財政状況及び健全化判断比率'!B70)</f>
        <v>佐賀県市町総合事務組合（一般会計）</v>
      </c>
      <c r="BZ36" s="423"/>
      <c r="CA36" s="423"/>
      <c r="CB36" s="423"/>
      <c r="CC36" s="423"/>
      <c r="CD36" s="423"/>
      <c r="CE36" s="423"/>
      <c r="CF36" s="423"/>
      <c r="CG36" s="423"/>
      <c r="CH36" s="423"/>
      <c r="CI36" s="423"/>
      <c r="CJ36" s="423"/>
      <c r="CK36" s="423"/>
      <c r="CL36" s="423"/>
      <c r="CM36" s="423"/>
      <c r="CN36" s="213"/>
      <c r="CO36" s="424">
        <f t="shared" si="3"/>
        <v>25</v>
      </c>
      <c r="CP36" s="424"/>
      <c r="CQ36" s="423" t="str">
        <f>IF('各会計、関係団体の財政状況及び健全化判断比率'!BS9="","",'各会計、関係団体の財政状況及び健全化判断比率'!BS9)</f>
        <v>肥前風力エネルギー開発</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介護保険特別会計（うち普通会計分）</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介護サービス事業特別会計</v>
      </c>
      <c r="X37" s="423"/>
      <c r="Y37" s="423"/>
      <c r="Z37" s="423"/>
      <c r="AA37" s="423"/>
      <c r="AB37" s="423"/>
      <c r="AC37" s="423"/>
      <c r="AD37" s="423"/>
      <c r="AE37" s="423"/>
      <c r="AF37" s="423"/>
      <c r="AG37" s="423"/>
      <c r="AH37" s="423"/>
      <c r="AI37" s="423"/>
      <c r="AJ37" s="423"/>
      <c r="AK37" s="423"/>
      <c r="AL37" s="213"/>
      <c r="AM37" s="424">
        <f t="shared" si="0"/>
        <v>13</v>
      </c>
      <c r="AN37" s="424"/>
      <c r="AO37" s="423" t="str">
        <f>IF('各会計、関係団体の財政状況及び健全化判断比率'!B35="","",'各会計、関係団体の財政状況及び健全化判断比率'!B35)</f>
        <v>モーターボート競走事業会計</v>
      </c>
      <c r="AP37" s="423"/>
      <c r="AQ37" s="423"/>
      <c r="AR37" s="423"/>
      <c r="AS37" s="423"/>
      <c r="AT37" s="423"/>
      <c r="AU37" s="423"/>
      <c r="AV37" s="423"/>
      <c r="AW37" s="423"/>
      <c r="AX37" s="423"/>
      <c r="AY37" s="423"/>
      <c r="AZ37" s="423"/>
      <c r="BA37" s="423"/>
      <c r="BB37" s="423"/>
      <c r="BC37" s="423"/>
      <c r="BD37" s="213"/>
      <c r="BE37" s="424">
        <f t="shared" si="1"/>
        <v>17</v>
      </c>
      <c r="BF37" s="424"/>
      <c r="BG37" s="423" t="str">
        <f>IF('各会計、関係団体の財政状況及び健全化判断比率'!B39="","",'各会計、関係団体の財政状況及び健全化判断比率'!B39)</f>
        <v>観光施設特別会計</v>
      </c>
      <c r="BH37" s="423"/>
      <c r="BI37" s="423"/>
      <c r="BJ37" s="423"/>
      <c r="BK37" s="423"/>
      <c r="BL37" s="423"/>
      <c r="BM37" s="423"/>
      <c r="BN37" s="423"/>
      <c r="BO37" s="423"/>
      <c r="BP37" s="423"/>
      <c r="BQ37" s="423"/>
      <c r="BR37" s="423"/>
      <c r="BS37" s="423"/>
      <c r="BT37" s="423"/>
      <c r="BU37" s="423"/>
      <c r="BV37" s="213"/>
      <c r="BW37" s="424">
        <f t="shared" si="2"/>
        <v>22</v>
      </c>
      <c r="BX37" s="424"/>
      <c r="BY37" s="423" t="str">
        <f>IF('各会計、関係団体の財政状況及び健全化判断比率'!B71="","",'各会計、関係団体の財政状況及び健全化判断比率'!B71)</f>
        <v>佐賀県市町総合事務組合（特別会計）</v>
      </c>
      <c r="BZ37" s="423"/>
      <c r="CA37" s="423"/>
      <c r="CB37" s="423"/>
      <c r="CC37" s="423"/>
      <c r="CD37" s="423"/>
      <c r="CE37" s="423"/>
      <c r="CF37" s="423"/>
      <c r="CG37" s="423"/>
      <c r="CH37" s="423"/>
      <c r="CI37" s="423"/>
      <c r="CJ37" s="423"/>
      <c r="CK37" s="423"/>
      <c r="CL37" s="423"/>
      <c r="CM37" s="423"/>
      <c r="CN37" s="213"/>
      <c r="CO37" s="424">
        <f t="shared" si="3"/>
        <v>26</v>
      </c>
      <c r="CP37" s="424"/>
      <c r="CQ37" s="423" t="str">
        <f>IF('各会計、関係団体の財政状況及び健全化判断比率'!BS10="","",'各会計、関係団体の財政状況及び健全化判断比率'!BS10)</f>
        <v>桃山天下市</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後期高齢者医療特別会計（うち普通会計分）</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18</v>
      </c>
      <c r="BF38" s="424"/>
      <c r="BG38" s="423" t="str">
        <f>IF('各会計、関係団体の財政状況及び健全化判断比率'!B40="","",'各会計、関係団体の財政状況及び健全化判断比率'!B40)</f>
        <v>北波多中央部開発事業特別会計</v>
      </c>
      <c r="BH38" s="423"/>
      <c r="BI38" s="423"/>
      <c r="BJ38" s="423"/>
      <c r="BK38" s="423"/>
      <c r="BL38" s="423"/>
      <c r="BM38" s="423"/>
      <c r="BN38" s="423"/>
      <c r="BO38" s="423"/>
      <c r="BP38" s="423"/>
      <c r="BQ38" s="423"/>
      <c r="BR38" s="423"/>
      <c r="BS38" s="423"/>
      <c r="BT38" s="423"/>
      <c r="BU38" s="423"/>
      <c r="BV38" s="213"/>
      <c r="BW38" s="424" t="str">
        <f t="shared" si="2"/>
        <v/>
      </c>
      <c r="BX38" s="424"/>
      <c r="BY38" s="423" t="str">
        <f>IF('各会計、関係団体の財政状況及び健全化判断比率'!B72="","",'各会計、関係団体の財政状況及び健全化判断比率'!B72)</f>
        <v/>
      </c>
      <c r="BZ38" s="423"/>
      <c r="CA38" s="423"/>
      <c r="CB38" s="423"/>
      <c r="CC38" s="423"/>
      <c r="CD38" s="423"/>
      <c r="CE38" s="423"/>
      <c r="CF38" s="423"/>
      <c r="CG38" s="423"/>
      <c r="CH38" s="423"/>
      <c r="CI38" s="423"/>
      <c r="CJ38" s="423"/>
      <c r="CK38" s="423"/>
      <c r="CL38" s="423"/>
      <c r="CM38" s="423"/>
      <c r="CN38" s="213"/>
      <c r="CO38" s="424">
        <f t="shared" si="3"/>
        <v>27</v>
      </c>
      <c r="CP38" s="424"/>
      <c r="CQ38" s="423" t="str">
        <f>IF('各会計、関係団体の財政状況及び健全化判断比率'!BS11="","",'各会計、関係団体の財政状況及び健全化判断比率'!BS11)</f>
        <v>鳴神の庄</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f t="shared" si="3"/>
        <v>28</v>
      </c>
      <c r="CP39" s="424"/>
      <c r="CQ39" s="423" t="str">
        <f>IF('各会計、関係団体の財政状況及び健全化判断比率'!BS12="","",'各会計、関係団体の財政状況及び健全化判断比率'!BS12)</f>
        <v>鳴神温泉</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f t="shared" si="3"/>
        <v>29</v>
      </c>
      <c r="CP40" s="424"/>
      <c r="CQ40" s="423" t="str">
        <f>IF('各会計、関係団体の財政状況及び健全化判断比率'!BS13="","",'各会計、関係団体の財政状況及び健全化判断比率'!BS13)</f>
        <v>キコリななやま</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f t="shared" si="3"/>
        <v>30</v>
      </c>
      <c r="CP41" s="424"/>
      <c r="CQ41" s="423" t="str">
        <f>IF('各会計、関係団体の財政状況及び健全化判断比率'!BS14="","",'各会計、関係団体の財政状況及び健全化判断比率'!BS14)</f>
        <v>唐津市体育協会</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209</v>
      </c>
      <c r="C46" s="185"/>
      <c r="D46" s="185"/>
      <c r="E46" s="185" t="s">
        <v>210</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211</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212</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213</v>
      </c>
    </row>
    <row r="50" spans="5:5" x14ac:dyDescent="0.15">
      <c r="E50" s="187" t="s">
        <v>214</v>
      </c>
    </row>
    <row r="51" spans="5:5" x14ac:dyDescent="0.15">
      <c r="E51" s="187" t="s">
        <v>215</v>
      </c>
    </row>
    <row r="52" spans="5:5" x14ac:dyDescent="0.15">
      <c r="E52" s="187" t="s">
        <v>216</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snSrRiRzvRtqELDl7AcKwfX2LyTu0mHYCljcT6HzRnkCgfr79CUgyUX3qAivCcAtu3YXuuKC5oGmTlynLlefdQ==" saltValue="VH5rGt0PGHBNeovwqT+4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590</v>
      </c>
      <c r="G33" s="29" t="s">
        <v>591</v>
      </c>
      <c r="H33" s="29" t="s">
        <v>592</v>
      </c>
      <c r="I33" s="29" t="s">
        <v>593</v>
      </c>
      <c r="J33" s="30" t="s">
        <v>594</v>
      </c>
      <c r="K33" s="22"/>
      <c r="L33" s="22"/>
      <c r="M33" s="22"/>
      <c r="N33" s="22"/>
      <c r="O33" s="22"/>
      <c r="P33" s="22"/>
    </row>
    <row r="34" spans="1:16" ht="39" customHeight="1" x14ac:dyDescent="0.15">
      <c r="A34" s="22"/>
      <c r="B34" s="31"/>
      <c r="C34" s="1244" t="s">
        <v>600</v>
      </c>
      <c r="D34" s="1244"/>
      <c r="E34" s="1245"/>
      <c r="F34" s="32">
        <v>8.4499999999999993</v>
      </c>
      <c r="G34" s="33">
        <v>10.47</v>
      </c>
      <c r="H34" s="33">
        <v>13.26</v>
      </c>
      <c r="I34" s="33">
        <v>12.42</v>
      </c>
      <c r="J34" s="34">
        <v>15.63</v>
      </c>
      <c r="K34" s="22"/>
      <c r="L34" s="22"/>
      <c r="M34" s="22"/>
      <c r="N34" s="22"/>
      <c r="O34" s="22"/>
      <c r="P34" s="22"/>
    </row>
    <row r="35" spans="1:16" ht="39" customHeight="1" x14ac:dyDescent="0.15">
      <c r="A35" s="22"/>
      <c r="B35" s="35"/>
      <c r="C35" s="1238" t="s">
        <v>601</v>
      </c>
      <c r="D35" s="1239"/>
      <c r="E35" s="1240"/>
      <c r="F35" s="36">
        <v>4.57</v>
      </c>
      <c r="G35" s="37">
        <v>4.38</v>
      </c>
      <c r="H35" s="37">
        <v>4.6900000000000004</v>
      </c>
      <c r="I35" s="37">
        <v>4.3099999999999996</v>
      </c>
      <c r="J35" s="38">
        <v>5.05</v>
      </c>
      <c r="K35" s="22"/>
      <c r="L35" s="22"/>
      <c r="M35" s="22"/>
      <c r="N35" s="22"/>
      <c r="O35" s="22"/>
      <c r="P35" s="22"/>
    </row>
    <row r="36" spans="1:16" ht="39" customHeight="1" x14ac:dyDescent="0.15">
      <c r="A36" s="22"/>
      <c r="B36" s="35"/>
      <c r="C36" s="1238" t="s">
        <v>602</v>
      </c>
      <c r="D36" s="1239"/>
      <c r="E36" s="1240"/>
      <c r="F36" s="36">
        <v>3.17</v>
      </c>
      <c r="G36" s="37">
        <v>2.85</v>
      </c>
      <c r="H36" s="37">
        <v>3.13</v>
      </c>
      <c r="I36" s="37">
        <v>3.07</v>
      </c>
      <c r="J36" s="38">
        <v>1.62</v>
      </c>
      <c r="K36" s="22"/>
      <c r="L36" s="22"/>
      <c r="M36" s="22"/>
      <c r="N36" s="22"/>
      <c r="O36" s="22"/>
      <c r="P36" s="22"/>
    </row>
    <row r="37" spans="1:16" ht="39" customHeight="1" x14ac:dyDescent="0.15">
      <c r="A37" s="22"/>
      <c r="B37" s="35"/>
      <c r="C37" s="1238" t="s">
        <v>603</v>
      </c>
      <c r="D37" s="1239"/>
      <c r="E37" s="1240"/>
      <c r="F37" s="36">
        <v>1.55</v>
      </c>
      <c r="G37" s="37">
        <v>1.45</v>
      </c>
      <c r="H37" s="37">
        <v>1.45</v>
      </c>
      <c r="I37" s="37">
        <v>1.44</v>
      </c>
      <c r="J37" s="38">
        <v>1.59</v>
      </c>
      <c r="K37" s="22"/>
      <c r="L37" s="22"/>
      <c r="M37" s="22"/>
      <c r="N37" s="22"/>
      <c r="O37" s="22"/>
      <c r="P37" s="22"/>
    </row>
    <row r="38" spans="1:16" ht="39" customHeight="1" x14ac:dyDescent="0.15">
      <c r="A38" s="22"/>
      <c r="B38" s="35"/>
      <c r="C38" s="1238" t="s">
        <v>604</v>
      </c>
      <c r="D38" s="1239"/>
      <c r="E38" s="1240"/>
      <c r="F38" s="36">
        <v>0.45</v>
      </c>
      <c r="G38" s="37">
        <v>0.72</v>
      </c>
      <c r="H38" s="37">
        <v>0.35</v>
      </c>
      <c r="I38" s="37">
        <v>0.85</v>
      </c>
      <c r="J38" s="38">
        <v>0.99</v>
      </c>
      <c r="K38" s="22"/>
      <c r="L38" s="22"/>
      <c r="M38" s="22"/>
      <c r="N38" s="22"/>
      <c r="O38" s="22"/>
      <c r="P38" s="22"/>
    </row>
    <row r="39" spans="1:16" ht="39" customHeight="1" x14ac:dyDescent="0.15">
      <c r="A39" s="22"/>
      <c r="B39" s="35"/>
      <c r="C39" s="1238" t="s">
        <v>605</v>
      </c>
      <c r="D39" s="1239"/>
      <c r="E39" s="1240"/>
      <c r="F39" s="36" t="s">
        <v>606</v>
      </c>
      <c r="G39" s="37" t="s">
        <v>607</v>
      </c>
      <c r="H39" s="37" t="s">
        <v>608</v>
      </c>
      <c r="I39" s="37">
        <v>0.56000000000000005</v>
      </c>
      <c r="J39" s="38">
        <v>0.8</v>
      </c>
      <c r="K39" s="22"/>
      <c r="L39" s="22"/>
      <c r="M39" s="22"/>
      <c r="N39" s="22"/>
      <c r="O39" s="22"/>
      <c r="P39" s="22"/>
    </row>
    <row r="40" spans="1:16" ht="39" customHeight="1" x14ac:dyDescent="0.15">
      <c r="A40" s="22"/>
      <c r="B40" s="35"/>
      <c r="C40" s="1238" t="s">
        <v>609</v>
      </c>
      <c r="D40" s="1239"/>
      <c r="E40" s="1240"/>
      <c r="F40" s="36">
        <v>0.1</v>
      </c>
      <c r="G40" s="37">
        <v>0.16</v>
      </c>
      <c r="H40" s="37">
        <v>0.19</v>
      </c>
      <c r="I40" s="37">
        <v>0.23</v>
      </c>
      <c r="J40" s="38">
        <v>0.3</v>
      </c>
      <c r="K40" s="22"/>
      <c r="L40" s="22"/>
      <c r="M40" s="22"/>
      <c r="N40" s="22"/>
      <c r="O40" s="22"/>
      <c r="P40" s="22"/>
    </row>
    <row r="41" spans="1:16" ht="39" customHeight="1" x14ac:dyDescent="0.15">
      <c r="A41" s="22"/>
      <c r="B41" s="35"/>
      <c r="C41" s="1238" t="s">
        <v>610</v>
      </c>
      <c r="D41" s="1239"/>
      <c r="E41" s="1240"/>
      <c r="F41" s="36">
        <v>0.13</v>
      </c>
      <c r="G41" s="37">
        <v>0.13</v>
      </c>
      <c r="H41" s="37">
        <v>0.13</v>
      </c>
      <c r="I41" s="37">
        <v>0.1</v>
      </c>
      <c r="J41" s="38">
        <v>0.08</v>
      </c>
      <c r="K41" s="22"/>
      <c r="L41" s="22"/>
      <c r="M41" s="22"/>
      <c r="N41" s="22"/>
      <c r="O41" s="22"/>
      <c r="P41" s="22"/>
    </row>
    <row r="42" spans="1:16" ht="39" customHeight="1" x14ac:dyDescent="0.15">
      <c r="A42" s="22"/>
      <c r="B42" s="39"/>
      <c r="C42" s="1238" t="s">
        <v>611</v>
      </c>
      <c r="D42" s="1239"/>
      <c r="E42" s="1240"/>
      <c r="F42" s="36" t="s">
        <v>548</v>
      </c>
      <c r="G42" s="37" t="s">
        <v>548</v>
      </c>
      <c r="H42" s="37" t="s">
        <v>548</v>
      </c>
      <c r="I42" s="37" t="s">
        <v>548</v>
      </c>
      <c r="J42" s="38" t="s">
        <v>548</v>
      </c>
      <c r="K42" s="22"/>
      <c r="L42" s="22"/>
      <c r="M42" s="22"/>
      <c r="N42" s="22"/>
      <c r="O42" s="22"/>
      <c r="P42" s="22"/>
    </row>
    <row r="43" spans="1:16" ht="39" customHeight="1" thickBot="1" x14ac:dyDescent="0.2">
      <c r="A43" s="22"/>
      <c r="B43" s="40"/>
      <c r="C43" s="1241" t="s">
        <v>612</v>
      </c>
      <c r="D43" s="1242"/>
      <c r="E43" s="1243"/>
      <c r="F43" s="41">
        <v>1.3</v>
      </c>
      <c r="G43" s="42">
        <v>1.46</v>
      </c>
      <c r="H43" s="42">
        <v>1.49</v>
      </c>
      <c r="I43" s="42">
        <v>0.97</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TVPUvEQLIqbXgVFLqFsCq+EqmRJF7yTZTjjJEr7pq4Daema2b33+UeJEshqSTWRHSanTV/BsSCpGQ114RGA/A==" saltValue="q0bKDJv+O+Z5shpb/42Jt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590</v>
      </c>
      <c r="L44" s="56" t="s">
        <v>591</v>
      </c>
      <c r="M44" s="56" t="s">
        <v>592</v>
      </c>
      <c r="N44" s="56" t="s">
        <v>593</v>
      </c>
      <c r="O44" s="57" t="s">
        <v>594</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8922</v>
      </c>
      <c r="L45" s="60">
        <v>8540</v>
      </c>
      <c r="M45" s="60">
        <v>8304</v>
      </c>
      <c r="N45" s="60">
        <v>8306</v>
      </c>
      <c r="O45" s="61">
        <v>8016</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548</v>
      </c>
      <c r="L46" s="64" t="s">
        <v>548</v>
      </c>
      <c r="M46" s="64" t="s">
        <v>548</v>
      </c>
      <c r="N46" s="64" t="s">
        <v>548</v>
      </c>
      <c r="O46" s="65" t="s">
        <v>548</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548</v>
      </c>
      <c r="L47" s="64" t="s">
        <v>548</v>
      </c>
      <c r="M47" s="64" t="s">
        <v>548</v>
      </c>
      <c r="N47" s="64" t="s">
        <v>548</v>
      </c>
      <c r="O47" s="65" t="s">
        <v>548</v>
      </c>
      <c r="P47" s="48"/>
      <c r="Q47" s="48"/>
      <c r="R47" s="48"/>
      <c r="S47" s="48"/>
      <c r="T47" s="48"/>
      <c r="U47" s="48"/>
    </row>
    <row r="48" spans="1:21" ht="30.75" customHeight="1" x14ac:dyDescent="0.15">
      <c r="A48" s="48"/>
      <c r="B48" s="1266"/>
      <c r="C48" s="1267"/>
      <c r="D48" s="62"/>
      <c r="E48" s="1248" t="s">
        <v>15</v>
      </c>
      <c r="F48" s="1248"/>
      <c r="G48" s="1248"/>
      <c r="H48" s="1248"/>
      <c r="I48" s="1248"/>
      <c r="J48" s="1249"/>
      <c r="K48" s="63">
        <v>2437</v>
      </c>
      <c r="L48" s="64">
        <v>2550</v>
      </c>
      <c r="M48" s="64">
        <v>2707</v>
      </c>
      <c r="N48" s="64">
        <v>2681</v>
      </c>
      <c r="O48" s="65">
        <v>2606</v>
      </c>
      <c r="P48" s="48"/>
      <c r="Q48" s="48"/>
      <c r="R48" s="48"/>
      <c r="S48" s="48"/>
      <c r="T48" s="48"/>
      <c r="U48" s="48"/>
    </row>
    <row r="49" spans="1:21" ht="30.75" customHeight="1" x14ac:dyDescent="0.15">
      <c r="A49" s="48"/>
      <c r="B49" s="1266"/>
      <c r="C49" s="1267"/>
      <c r="D49" s="62"/>
      <c r="E49" s="1248" t="s">
        <v>16</v>
      </c>
      <c r="F49" s="1248"/>
      <c r="G49" s="1248"/>
      <c r="H49" s="1248"/>
      <c r="I49" s="1248"/>
      <c r="J49" s="1249"/>
      <c r="K49" s="63" t="s">
        <v>548</v>
      </c>
      <c r="L49" s="64" t="s">
        <v>548</v>
      </c>
      <c r="M49" s="64" t="s">
        <v>548</v>
      </c>
      <c r="N49" s="64" t="s">
        <v>548</v>
      </c>
      <c r="O49" s="65" t="s">
        <v>548</v>
      </c>
      <c r="P49" s="48"/>
      <c r="Q49" s="48"/>
      <c r="R49" s="48"/>
      <c r="S49" s="48"/>
      <c r="T49" s="48"/>
      <c r="U49" s="48"/>
    </row>
    <row r="50" spans="1:21" ht="30.75" customHeight="1" x14ac:dyDescent="0.15">
      <c r="A50" s="48"/>
      <c r="B50" s="1266"/>
      <c r="C50" s="1267"/>
      <c r="D50" s="62"/>
      <c r="E50" s="1248" t="s">
        <v>17</v>
      </c>
      <c r="F50" s="1248"/>
      <c r="G50" s="1248"/>
      <c r="H50" s="1248"/>
      <c r="I50" s="1248"/>
      <c r="J50" s="1249"/>
      <c r="K50" s="63">
        <v>399</v>
      </c>
      <c r="L50" s="64">
        <v>390</v>
      </c>
      <c r="M50" s="64">
        <v>262</v>
      </c>
      <c r="N50" s="64">
        <v>176</v>
      </c>
      <c r="O50" s="65">
        <v>139</v>
      </c>
      <c r="P50" s="48"/>
      <c r="Q50" s="48"/>
      <c r="R50" s="48"/>
      <c r="S50" s="48"/>
      <c r="T50" s="48"/>
      <c r="U50" s="48"/>
    </row>
    <row r="51" spans="1:21" ht="30.75" customHeight="1" x14ac:dyDescent="0.15">
      <c r="A51" s="48"/>
      <c r="B51" s="1268"/>
      <c r="C51" s="1269"/>
      <c r="D51" s="66"/>
      <c r="E51" s="1248" t="s">
        <v>18</v>
      </c>
      <c r="F51" s="1248"/>
      <c r="G51" s="1248"/>
      <c r="H51" s="1248"/>
      <c r="I51" s="1248"/>
      <c r="J51" s="1249"/>
      <c r="K51" s="63">
        <v>0</v>
      </c>
      <c r="L51" s="64" t="s">
        <v>548</v>
      </c>
      <c r="M51" s="64">
        <v>3</v>
      </c>
      <c r="N51" s="64">
        <v>1</v>
      </c>
      <c r="O51" s="65" t="s">
        <v>548</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7397</v>
      </c>
      <c r="L52" s="64">
        <v>7333</v>
      </c>
      <c r="M52" s="64">
        <v>7401</v>
      </c>
      <c r="N52" s="64">
        <v>7522</v>
      </c>
      <c r="O52" s="65">
        <v>7291</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4361</v>
      </c>
      <c r="L53" s="69">
        <v>4147</v>
      </c>
      <c r="M53" s="69">
        <v>3875</v>
      </c>
      <c r="N53" s="69">
        <v>3642</v>
      </c>
      <c r="O53" s="70">
        <v>3470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613</v>
      </c>
      <c r="L56" s="80" t="s">
        <v>614</v>
      </c>
      <c r="M56" s="80" t="s">
        <v>615</v>
      </c>
      <c r="N56" s="80" t="s">
        <v>616</v>
      </c>
      <c r="O56" s="81" t="s">
        <v>617</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548</v>
      </c>
      <c r="L57" s="83" t="s">
        <v>548</v>
      </c>
      <c r="M57" s="83" t="s">
        <v>548</v>
      </c>
      <c r="N57" s="83" t="s">
        <v>548</v>
      </c>
      <c r="O57" s="84" t="s">
        <v>548</v>
      </c>
    </row>
    <row r="58" spans="1:21" ht="31.5" customHeight="1" thickBot="1" x14ac:dyDescent="0.2">
      <c r="B58" s="1256"/>
      <c r="C58" s="1257"/>
      <c r="D58" s="1261" t="s">
        <v>27</v>
      </c>
      <c r="E58" s="1262"/>
      <c r="F58" s="1262"/>
      <c r="G58" s="1262"/>
      <c r="H58" s="1262"/>
      <c r="I58" s="1262"/>
      <c r="J58" s="1263"/>
      <c r="K58" s="85" t="s">
        <v>548</v>
      </c>
      <c r="L58" s="86" t="s">
        <v>548</v>
      </c>
      <c r="M58" s="86" t="s">
        <v>548</v>
      </c>
      <c r="N58" s="86" t="s">
        <v>548</v>
      </c>
      <c r="O58" s="87" t="s">
        <v>548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oJa4D0vSMwqFDJOaZKIkzkUOptYTQrjzLVytOXAm8QVU9Xajafn/Ind+MpvVEk/j4H8ZpFM693A61Sux0NRZJA==" saltValue="bOCweMJVezoUQLqqhIfsN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590</v>
      </c>
      <c r="J40" s="99" t="s">
        <v>591</v>
      </c>
      <c r="K40" s="99" t="s">
        <v>592</v>
      </c>
      <c r="L40" s="99" t="s">
        <v>593</v>
      </c>
      <c r="M40" s="100" t="s">
        <v>594</v>
      </c>
    </row>
    <row r="41" spans="2:13" ht="27.75" customHeight="1" x14ac:dyDescent="0.15">
      <c r="B41" s="1284" t="s">
        <v>30</v>
      </c>
      <c r="C41" s="1285"/>
      <c r="D41" s="101"/>
      <c r="E41" s="1286" t="s">
        <v>31</v>
      </c>
      <c r="F41" s="1286"/>
      <c r="G41" s="1286"/>
      <c r="H41" s="1287"/>
      <c r="I41" s="102">
        <v>78228</v>
      </c>
      <c r="J41" s="103">
        <v>80619</v>
      </c>
      <c r="K41" s="103">
        <v>85104</v>
      </c>
      <c r="L41" s="103">
        <v>84283</v>
      </c>
      <c r="M41" s="104">
        <v>85090</v>
      </c>
    </row>
    <row r="42" spans="2:13" ht="27.75" customHeight="1" x14ac:dyDescent="0.15">
      <c r="B42" s="1274"/>
      <c r="C42" s="1275"/>
      <c r="D42" s="105"/>
      <c r="E42" s="1278" t="s">
        <v>32</v>
      </c>
      <c r="F42" s="1278"/>
      <c r="G42" s="1278"/>
      <c r="H42" s="1279"/>
      <c r="I42" s="106">
        <v>5582</v>
      </c>
      <c r="J42" s="107">
        <v>5364</v>
      </c>
      <c r="K42" s="107">
        <v>5144</v>
      </c>
      <c r="L42" s="107">
        <v>2585</v>
      </c>
      <c r="M42" s="108">
        <v>2537</v>
      </c>
    </row>
    <row r="43" spans="2:13" ht="27.75" customHeight="1" x14ac:dyDescent="0.15">
      <c r="B43" s="1274"/>
      <c r="C43" s="1275"/>
      <c r="D43" s="105"/>
      <c r="E43" s="1278" t="s">
        <v>33</v>
      </c>
      <c r="F43" s="1278"/>
      <c r="G43" s="1278"/>
      <c r="H43" s="1279"/>
      <c r="I43" s="106">
        <v>30682</v>
      </c>
      <c r="J43" s="107">
        <v>29574</v>
      </c>
      <c r="K43" s="107">
        <v>29561</v>
      </c>
      <c r="L43" s="107">
        <v>29556</v>
      </c>
      <c r="M43" s="108">
        <v>29059</v>
      </c>
    </row>
    <row r="44" spans="2:13" ht="27.75" customHeight="1" x14ac:dyDescent="0.15">
      <c r="B44" s="1274"/>
      <c r="C44" s="1275"/>
      <c r="D44" s="105"/>
      <c r="E44" s="1278" t="s">
        <v>34</v>
      </c>
      <c r="F44" s="1278"/>
      <c r="G44" s="1278"/>
      <c r="H44" s="1279"/>
      <c r="I44" s="106" t="s">
        <v>548</v>
      </c>
      <c r="J44" s="107" t="s">
        <v>548</v>
      </c>
      <c r="K44" s="107" t="s">
        <v>548</v>
      </c>
      <c r="L44" s="107" t="s">
        <v>548</v>
      </c>
      <c r="M44" s="108" t="s">
        <v>548</v>
      </c>
    </row>
    <row r="45" spans="2:13" ht="27.75" customHeight="1" x14ac:dyDescent="0.15">
      <c r="B45" s="1274"/>
      <c r="C45" s="1275"/>
      <c r="D45" s="105"/>
      <c r="E45" s="1278" t="s">
        <v>35</v>
      </c>
      <c r="F45" s="1278"/>
      <c r="G45" s="1278"/>
      <c r="H45" s="1279"/>
      <c r="I45" s="106">
        <v>9986</v>
      </c>
      <c r="J45" s="107">
        <v>9732</v>
      </c>
      <c r="K45" s="107">
        <v>9322</v>
      </c>
      <c r="L45" s="107">
        <v>9197</v>
      </c>
      <c r="M45" s="108">
        <v>8845</v>
      </c>
    </row>
    <row r="46" spans="2:13" ht="27.75" customHeight="1" x14ac:dyDescent="0.15">
      <c r="B46" s="1274"/>
      <c r="C46" s="1275"/>
      <c r="D46" s="109"/>
      <c r="E46" s="1278" t="s">
        <v>36</v>
      </c>
      <c r="F46" s="1278"/>
      <c r="G46" s="1278"/>
      <c r="H46" s="1279"/>
      <c r="I46" s="106">
        <v>3410</v>
      </c>
      <c r="J46" s="107">
        <v>3415</v>
      </c>
      <c r="K46" s="107">
        <v>1502</v>
      </c>
      <c r="L46" s="107">
        <v>1336</v>
      </c>
      <c r="M46" s="108">
        <v>1223</v>
      </c>
    </row>
    <row r="47" spans="2:13" ht="27.75" customHeight="1" x14ac:dyDescent="0.15">
      <c r="B47" s="1274"/>
      <c r="C47" s="1275"/>
      <c r="D47" s="110"/>
      <c r="E47" s="1288" t="s">
        <v>37</v>
      </c>
      <c r="F47" s="1289"/>
      <c r="G47" s="1289"/>
      <c r="H47" s="1290"/>
      <c r="I47" s="106" t="s">
        <v>548</v>
      </c>
      <c r="J47" s="107" t="s">
        <v>548</v>
      </c>
      <c r="K47" s="107" t="s">
        <v>548</v>
      </c>
      <c r="L47" s="107" t="s">
        <v>548</v>
      </c>
      <c r="M47" s="108" t="s">
        <v>548</v>
      </c>
    </row>
    <row r="48" spans="2:13" ht="27.75" customHeight="1" x14ac:dyDescent="0.15">
      <c r="B48" s="1274"/>
      <c r="C48" s="1275"/>
      <c r="D48" s="105"/>
      <c r="E48" s="1278" t="s">
        <v>38</v>
      </c>
      <c r="F48" s="1278"/>
      <c r="G48" s="1278"/>
      <c r="H48" s="1279"/>
      <c r="I48" s="106" t="s">
        <v>548</v>
      </c>
      <c r="J48" s="107" t="s">
        <v>548</v>
      </c>
      <c r="K48" s="107" t="s">
        <v>548</v>
      </c>
      <c r="L48" s="107" t="s">
        <v>548</v>
      </c>
      <c r="M48" s="108" t="s">
        <v>548</v>
      </c>
    </row>
    <row r="49" spans="2:13" ht="27.75" customHeight="1" x14ac:dyDescent="0.15">
      <c r="B49" s="1276"/>
      <c r="C49" s="1277"/>
      <c r="D49" s="105"/>
      <c r="E49" s="1278" t="s">
        <v>39</v>
      </c>
      <c r="F49" s="1278"/>
      <c r="G49" s="1278"/>
      <c r="H49" s="1279"/>
      <c r="I49" s="106" t="s">
        <v>548</v>
      </c>
      <c r="J49" s="107" t="s">
        <v>548</v>
      </c>
      <c r="K49" s="107" t="s">
        <v>548</v>
      </c>
      <c r="L49" s="107" t="s">
        <v>548</v>
      </c>
      <c r="M49" s="108" t="s">
        <v>548</v>
      </c>
    </row>
    <row r="50" spans="2:13" ht="27.75" customHeight="1" x14ac:dyDescent="0.15">
      <c r="B50" s="1272" t="s">
        <v>40</v>
      </c>
      <c r="C50" s="1273"/>
      <c r="D50" s="111"/>
      <c r="E50" s="1278" t="s">
        <v>41</v>
      </c>
      <c r="F50" s="1278"/>
      <c r="G50" s="1278"/>
      <c r="H50" s="1279"/>
      <c r="I50" s="106">
        <v>11630</v>
      </c>
      <c r="J50" s="107">
        <v>11640</v>
      </c>
      <c r="K50" s="107">
        <v>11039</v>
      </c>
      <c r="L50" s="107">
        <v>11075</v>
      </c>
      <c r="M50" s="108">
        <v>11863</v>
      </c>
    </row>
    <row r="51" spans="2:13" ht="27.75" customHeight="1" x14ac:dyDescent="0.15">
      <c r="B51" s="1274"/>
      <c r="C51" s="1275"/>
      <c r="D51" s="105"/>
      <c r="E51" s="1278" t="s">
        <v>42</v>
      </c>
      <c r="F51" s="1278"/>
      <c r="G51" s="1278"/>
      <c r="H51" s="1279"/>
      <c r="I51" s="106">
        <v>2721</v>
      </c>
      <c r="J51" s="107">
        <v>2607</v>
      </c>
      <c r="K51" s="107">
        <v>2689</v>
      </c>
      <c r="L51" s="107">
        <v>2836</v>
      </c>
      <c r="M51" s="108">
        <v>3146</v>
      </c>
    </row>
    <row r="52" spans="2:13" ht="27.75" customHeight="1" x14ac:dyDescent="0.15">
      <c r="B52" s="1276"/>
      <c r="C52" s="1277"/>
      <c r="D52" s="105"/>
      <c r="E52" s="1278" t="s">
        <v>43</v>
      </c>
      <c r="F52" s="1278"/>
      <c r="G52" s="1278"/>
      <c r="H52" s="1279"/>
      <c r="I52" s="106">
        <v>75435</v>
      </c>
      <c r="J52" s="107">
        <v>77012</v>
      </c>
      <c r="K52" s="107">
        <v>79391</v>
      </c>
      <c r="L52" s="107">
        <v>82201</v>
      </c>
      <c r="M52" s="108">
        <v>82173</v>
      </c>
    </row>
    <row r="53" spans="2:13" ht="27.75" customHeight="1" thickBot="1" x14ac:dyDescent="0.2">
      <c r="B53" s="1280" t="s">
        <v>44</v>
      </c>
      <c r="C53" s="1281"/>
      <c r="D53" s="112"/>
      <c r="E53" s="1282" t="s">
        <v>45</v>
      </c>
      <c r="F53" s="1282"/>
      <c r="G53" s="1282"/>
      <c r="H53" s="1283"/>
      <c r="I53" s="113">
        <v>38101</v>
      </c>
      <c r="J53" s="114">
        <v>37444</v>
      </c>
      <c r="K53" s="114">
        <v>37514</v>
      </c>
      <c r="L53" s="114">
        <v>30844</v>
      </c>
      <c r="M53" s="115">
        <v>29572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hGVWxKx33IKYpyTi7rj108jmuq3fIc5F5Z96xfn8/9LodbKaJbbg7eOjBpLEQ+9IZoXnFxxbQ4P13aySvniqQ==" saltValue="CGUi29HuDA0Gd2U91bxYT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592</v>
      </c>
      <c r="G54" s="124" t="s">
        <v>593</v>
      </c>
      <c r="H54" s="125" t="s">
        <v>594</v>
      </c>
    </row>
    <row r="55" spans="2:8" ht="52.5" customHeight="1" x14ac:dyDescent="0.15">
      <c r="B55" s="126"/>
      <c r="C55" s="1299" t="s">
        <v>48</v>
      </c>
      <c r="D55" s="1299"/>
      <c r="E55" s="1300"/>
      <c r="F55" s="127">
        <v>3011</v>
      </c>
      <c r="G55" s="127">
        <v>2546</v>
      </c>
      <c r="H55" s="128">
        <v>2055</v>
      </c>
    </row>
    <row r="56" spans="2:8" ht="52.5" customHeight="1" x14ac:dyDescent="0.15">
      <c r="B56" s="129"/>
      <c r="C56" s="1301" t="s">
        <v>49</v>
      </c>
      <c r="D56" s="1301"/>
      <c r="E56" s="1302"/>
      <c r="F56" s="130">
        <v>627</v>
      </c>
      <c r="G56" s="130">
        <v>518</v>
      </c>
      <c r="H56" s="131">
        <v>513</v>
      </c>
    </row>
    <row r="57" spans="2:8" ht="53.25" customHeight="1" x14ac:dyDescent="0.15">
      <c r="B57" s="129"/>
      <c r="C57" s="1303" t="s">
        <v>50</v>
      </c>
      <c r="D57" s="1303"/>
      <c r="E57" s="1304"/>
      <c r="F57" s="132">
        <v>10910</v>
      </c>
      <c r="G57" s="132">
        <v>11010</v>
      </c>
      <c r="H57" s="133">
        <v>11704</v>
      </c>
    </row>
    <row r="58" spans="2:8" ht="45.75" customHeight="1" x14ac:dyDescent="0.15">
      <c r="B58" s="134"/>
      <c r="C58" s="1291" t="s">
        <v>618</v>
      </c>
      <c r="D58" s="1292"/>
      <c r="E58" s="1293"/>
      <c r="F58" s="135">
        <v>4181</v>
      </c>
      <c r="G58" s="135">
        <v>3715</v>
      </c>
      <c r="H58" s="136">
        <v>4860</v>
      </c>
    </row>
    <row r="59" spans="2:8" ht="45.75" customHeight="1" x14ac:dyDescent="0.15">
      <c r="B59" s="134"/>
      <c r="C59" s="1291" t="s">
        <v>619</v>
      </c>
      <c r="D59" s="1292"/>
      <c r="E59" s="1293"/>
      <c r="F59" s="135">
        <v>2306</v>
      </c>
      <c r="G59" s="135">
        <v>2233</v>
      </c>
      <c r="H59" s="136">
        <v>1757</v>
      </c>
    </row>
    <row r="60" spans="2:8" ht="45.75" customHeight="1" x14ac:dyDescent="0.15">
      <c r="B60" s="134"/>
      <c r="C60" s="1291" t="s">
        <v>620</v>
      </c>
      <c r="D60" s="1292"/>
      <c r="E60" s="1293"/>
      <c r="F60" s="135">
        <v>524</v>
      </c>
      <c r="G60" s="135">
        <v>1539</v>
      </c>
      <c r="H60" s="136">
        <v>1615</v>
      </c>
    </row>
    <row r="61" spans="2:8" ht="45.75" customHeight="1" x14ac:dyDescent="0.15">
      <c r="B61" s="134"/>
      <c r="C61" s="1291" t="s">
        <v>621</v>
      </c>
      <c r="D61" s="1292"/>
      <c r="E61" s="1293"/>
      <c r="F61" s="135">
        <v>821</v>
      </c>
      <c r="G61" s="135">
        <v>1037</v>
      </c>
      <c r="H61" s="136">
        <v>1165</v>
      </c>
    </row>
    <row r="62" spans="2:8" ht="45.75" customHeight="1" thickBot="1" x14ac:dyDescent="0.2">
      <c r="B62" s="137"/>
      <c r="C62" s="1294" t="s">
        <v>622</v>
      </c>
      <c r="D62" s="1295"/>
      <c r="E62" s="1296"/>
      <c r="F62" s="138">
        <v>990</v>
      </c>
      <c r="G62" s="138">
        <v>877</v>
      </c>
      <c r="H62" s="139">
        <v>772</v>
      </c>
    </row>
    <row r="63" spans="2:8" ht="52.5" customHeight="1" thickBot="1" x14ac:dyDescent="0.2">
      <c r="B63" s="140"/>
      <c r="C63" s="1297" t="s">
        <v>51</v>
      </c>
      <c r="D63" s="1297"/>
      <c r="E63" s="1298"/>
      <c r="F63" s="141">
        <v>14547</v>
      </c>
      <c r="G63" s="141">
        <v>14074</v>
      </c>
      <c r="H63" s="142">
        <v>14272</v>
      </c>
    </row>
    <row r="64" spans="2:8" ht="15" customHeight="1" x14ac:dyDescent="0.15"/>
    <row r="65" ht="0" hidden="1" customHeight="1" x14ac:dyDescent="0.15"/>
    <row r="66" ht="0" hidden="1" customHeight="1" x14ac:dyDescent="0.15"/>
  </sheetData>
  <sheetProtection algorithmName="SHA-512" hashValue="wWfsrmv+Gv1Y0+QNaLacYVNlsyiCykZVDwDm0wdrejXyuYTcFsz9HJBjHVN41MWeX78xuRgNgRTUEdwd+YbBdw==" saltValue="1JYvN7ehz26oLqU/nMqd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635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635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636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637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638</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639</v>
      </c>
    </row>
    <row r="50" spans="1:109"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590</v>
      </c>
      <c r="BQ50" s="1318"/>
      <c r="BR50" s="1318"/>
      <c r="BS50" s="1318"/>
      <c r="BT50" s="1318"/>
      <c r="BU50" s="1318"/>
      <c r="BV50" s="1318"/>
      <c r="BW50" s="1318"/>
      <c r="BX50" s="1318" t="s">
        <v>591</v>
      </c>
      <c r="BY50" s="1318"/>
      <c r="BZ50" s="1318"/>
      <c r="CA50" s="1318"/>
      <c r="CB50" s="1318"/>
      <c r="CC50" s="1318"/>
      <c r="CD50" s="1318"/>
      <c r="CE50" s="1318"/>
      <c r="CF50" s="1318" t="s">
        <v>592</v>
      </c>
      <c r="CG50" s="1318"/>
      <c r="CH50" s="1318"/>
      <c r="CI50" s="1318"/>
      <c r="CJ50" s="1318"/>
      <c r="CK50" s="1318"/>
      <c r="CL50" s="1318"/>
      <c r="CM50" s="1318"/>
      <c r="CN50" s="1318" t="s">
        <v>593</v>
      </c>
      <c r="CO50" s="1318"/>
      <c r="CP50" s="1318"/>
      <c r="CQ50" s="1318"/>
      <c r="CR50" s="1318"/>
      <c r="CS50" s="1318"/>
      <c r="CT50" s="1318"/>
      <c r="CU50" s="1318"/>
      <c r="CV50" s="1318" t="s">
        <v>594</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640</v>
      </c>
      <c r="AO51" s="1321"/>
      <c r="AP51" s="1321"/>
      <c r="AQ51" s="1321"/>
      <c r="AR51" s="1321"/>
      <c r="AS51" s="1321"/>
      <c r="AT51" s="1321"/>
      <c r="AU51" s="1321"/>
      <c r="AV51" s="1321"/>
      <c r="AW51" s="1321"/>
      <c r="AX51" s="1321"/>
      <c r="AY51" s="1321"/>
      <c r="AZ51" s="1321"/>
      <c r="BA51" s="1321"/>
      <c r="BB51" s="1321" t="s">
        <v>641</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19">
        <v>128.19999999999999</v>
      </c>
      <c r="BY51" s="1319"/>
      <c r="BZ51" s="1319"/>
      <c r="CA51" s="1319"/>
      <c r="CB51" s="1319"/>
      <c r="CC51" s="1319"/>
      <c r="CD51" s="1319"/>
      <c r="CE51" s="1319"/>
      <c r="CF51" s="1319">
        <v>130.80000000000001</v>
      </c>
      <c r="CG51" s="1319"/>
      <c r="CH51" s="1319"/>
      <c r="CI51" s="1319"/>
      <c r="CJ51" s="1319"/>
      <c r="CK51" s="1319"/>
      <c r="CL51" s="1319"/>
      <c r="CM51" s="1319"/>
      <c r="CN51" s="1319">
        <v>109.9</v>
      </c>
      <c r="CO51" s="1319"/>
      <c r="CP51" s="1319"/>
      <c r="CQ51" s="1319"/>
      <c r="CR51" s="1319"/>
      <c r="CS51" s="1319"/>
      <c r="CT51" s="1319"/>
      <c r="CU51" s="1319"/>
      <c r="CV51" s="1319">
        <v>108.1</v>
      </c>
      <c r="CW51" s="1319"/>
      <c r="CX51" s="1319"/>
      <c r="CY51" s="1319"/>
      <c r="CZ51" s="1319"/>
      <c r="DA51" s="1319"/>
      <c r="DB51" s="1319"/>
      <c r="DC51" s="1319"/>
    </row>
    <row r="52" spans="1:109"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642</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19">
        <v>72.099999999999994</v>
      </c>
      <c r="BY53" s="1319"/>
      <c r="BZ53" s="1319"/>
      <c r="CA53" s="1319"/>
      <c r="CB53" s="1319"/>
      <c r="CC53" s="1319"/>
      <c r="CD53" s="1319"/>
      <c r="CE53" s="1319"/>
      <c r="CF53" s="1319">
        <v>72.8</v>
      </c>
      <c r="CG53" s="1319"/>
      <c r="CH53" s="1319"/>
      <c r="CI53" s="1319"/>
      <c r="CJ53" s="1319"/>
      <c r="CK53" s="1319"/>
      <c r="CL53" s="1319"/>
      <c r="CM53" s="1319"/>
      <c r="CN53" s="1319">
        <v>74</v>
      </c>
      <c r="CO53" s="1319"/>
      <c r="CP53" s="1319"/>
      <c r="CQ53" s="1319"/>
      <c r="CR53" s="1319"/>
      <c r="CS53" s="1319"/>
      <c r="CT53" s="1319"/>
      <c r="CU53" s="1319"/>
      <c r="CV53" s="1319">
        <v>74.900000000000006</v>
      </c>
      <c r="CW53" s="1319"/>
      <c r="CX53" s="1319"/>
      <c r="CY53" s="1319"/>
      <c r="CZ53" s="1319"/>
      <c r="DA53" s="1319"/>
      <c r="DB53" s="1319"/>
      <c r="DC53" s="1319"/>
    </row>
    <row r="54" spans="1:109"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x14ac:dyDescent="0.15">
      <c r="A55" s="402"/>
      <c r="B55" s="394"/>
      <c r="G55" s="1314"/>
      <c r="H55" s="1314"/>
      <c r="I55" s="1314"/>
      <c r="J55" s="1314"/>
      <c r="K55" s="1320"/>
      <c r="L55" s="1320"/>
      <c r="M55" s="1320"/>
      <c r="N55" s="1320"/>
      <c r="AN55" s="1318" t="s">
        <v>643</v>
      </c>
      <c r="AO55" s="1318"/>
      <c r="AP55" s="1318"/>
      <c r="AQ55" s="1318"/>
      <c r="AR55" s="1318"/>
      <c r="AS55" s="1318"/>
      <c r="AT55" s="1318"/>
      <c r="AU55" s="1318"/>
      <c r="AV55" s="1318"/>
      <c r="AW55" s="1318"/>
      <c r="AX55" s="1318"/>
      <c r="AY55" s="1318"/>
      <c r="AZ55" s="1318"/>
      <c r="BA55" s="1318"/>
      <c r="BB55" s="1321" t="s">
        <v>641</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19">
        <v>34.9</v>
      </c>
      <c r="BY55" s="1319"/>
      <c r="BZ55" s="1319"/>
      <c r="CA55" s="1319"/>
      <c r="CB55" s="1319"/>
      <c r="CC55" s="1319"/>
      <c r="CD55" s="1319"/>
      <c r="CE55" s="1319"/>
      <c r="CF55" s="1319">
        <v>53.1</v>
      </c>
      <c r="CG55" s="1319"/>
      <c r="CH55" s="1319"/>
      <c r="CI55" s="1319"/>
      <c r="CJ55" s="1319"/>
      <c r="CK55" s="1319"/>
      <c r="CL55" s="1319"/>
      <c r="CM55" s="1319"/>
      <c r="CN55" s="1319">
        <v>51.2</v>
      </c>
      <c r="CO55" s="1319"/>
      <c r="CP55" s="1319"/>
      <c r="CQ55" s="1319"/>
      <c r="CR55" s="1319"/>
      <c r="CS55" s="1319"/>
      <c r="CT55" s="1319"/>
      <c r="CU55" s="1319"/>
      <c r="CV55" s="1319">
        <v>47.2</v>
      </c>
      <c r="CW55" s="1319"/>
      <c r="CX55" s="1319"/>
      <c r="CY55" s="1319"/>
      <c r="CZ55" s="1319"/>
      <c r="DA55" s="1319"/>
      <c r="DB55" s="1319"/>
      <c r="DC55" s="1319"/>
    </row>
    <row r="56" spans="1:109"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644</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19">
        <v>60.2</v>
      </c>
      <c r="BY57" s="1319"/>
      <c r="BZ57" s="1319"/>
      <c r="CA57" s="1319"/>
      <c r="CB57" s="1319"/>
      <c r="CC57" s="1319"/>
      <c r="CD57" s="1319"/>
      <c r="CE57" s="1319"/>
      <c r="CF57" s="1319">
        <v>57.4</v>
      </c>
      <c r="CG57" s="1319"/>
      <c r="CH57" s="1319"/>
      <c r="CI57" s="1319"/>
      <c r="CJ57" s="1319"/>
      <c r="CK57" s="1319"/>
      <c r="CL57" s="1319"/>
      <c r="CM57" s="1319"/>
      <c r="CN57" s="1319">
        <v>58.7</v>
      </c>
      <c r="CO57" s="1319"/>
      <c r="CP57" s="1319"/>
      <c r="CQ57" s="1319"/>
      <c r="CR57" s="1319"/>
      <c r="CS57" s="1319"/>
      <c r="CT57" s="1319"/>
      <c r="CU57" s="1319"/>
      <c r="CV57" s="1319">
        <v>59.8</v>
      </c>
      <c r="CW57" s="1319"/>
      <c r="CX57" s="1319"/>
      <c r="CY57" s="1319"/>
      <c r="CZ57" s="1319"/>
      <c r="DA57" s="1319"/>
      <c r="DB57" s="1319"/>
      <c r="DC57" s="1319"/>
      <c r="DD57" s="407"/>
      <c r="DE57" s="406"/>
    </row>
    <row r="58" spans="1:109" s="402" customFormat="1"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645</v>
      </c>
    </row>
    <row r="64" spans="1:109" x14ac:dyDescent="0.15">
      <c r="B64" s="394"/>
      <c r="G64" s="401"/>
      <c r="I64" s="414"/>
      <c r="J64" s="414"/>
      <c r="K64" s="414"/>
      <c r="L64" s="414"/>
      <c r="M64" s="414"/>
      <c r="N64" s="415"/>
      <c r="AM64" s="401"/>
      <c r="AN64" s="401" t="s">
        <v>637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5" t="s">
        <v>650</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639</v>
      </c>
    </row>
    <row r="72" spans="2:107"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590</v>
      </c>
      <c r="BQ72" s="1318"/>
      <c r="BR72" s="1318"/>
      <c r="BS72" s="1318"/>
      <c r="BT72" s="1318"/>
      <c r="BU72" s="1318"/>
      <c r="BV72" s="1318"/>
      <c r="BW72" s="1318"/>
      <c r="BX72" s="1318" t="s">
        <v>591</v>
      </c>
      <c r="BY72" s="1318"/>
      <c r="BZ72" s="1318"/>
      <c r="CA72" s="1318"/>
      <c r="CB72" s="1318"/>
      <c r="CC72" s="1318"/>
      <c r="CD72" s="1318"/>
      <c r="CE72" s="1318"/>
      <c r="CF72" s="1318" t="s">
        <v>592</v>
      </c>
      <c r="CG72" s="1318"/>
      <c r="CH72" s="1318"/>
      <c r="CI72" s="1318"/>
      <c r="CJ72" s="1318"/>
      <c r="CK72" s="1318"/>
      <c r="CL72" s="1318"/>
      <c r="CM72" s="1318"/>
      <c r="CN72" s="1318" t="s">
        <v>593</v>
      </c>
      <c r="CO72" s="1318"/>
      <c r="CP72" s="1318"/>
      <c r="CQ72" s="1318"/>
      <c r="CR72" s="1318"/>
      <c r="CS72" s="1318"/>
      <c r="CT72" s="1318"/>
      <c r="CU72" s="1318"/>
      <c r="CV72" s="1318" t="s">
        <v>594</v>
      </c>
      <c r="CW72" s="1318"/>
      <c r="CX72" s="1318"/>
      <c r="CY72" s="1318"/>
      <c r="CZ72" s="1318"/>
      <c r="DA72" s="1318"/>
      <c r="DB72" s="1318"/>
      <c r="DC72" s="1318"/>
    </row>
    <row r="73" spans="2:107" x14ac:dyDescent="0.15">
      <c r="B73" s="394"/>
      <c r="G73" s="1325"/>
      <c r="H73" s="1325"/>
      <c r="I73" s="1325"/>
      <c r="J73" s="1325"/>
      <c r="K73" s="1326"/>
      <c r="L73" s="1326"/>
      <c r="M73" s="1326"/>
      <c r="N73" s="1326"/>
      <c r="AM73" s="403"/>
      <c r="AN73" s="1321" t="s">
        <v>640</v>
      </c>
      <c r="AO73" s="1321"/>
      <c r="AP73" s="1321"/>
      <c r="AQ73" s="1321"/>
      <c r="AR73" s="1321"/>
      <c r="AS73" s="1321"/>
      <c r="AT73" s="1321"/>
      <c r="AU73" s="1321"/>
      <c r="AV73" s="1321"/>
      <c r="AW73" s="1321"/>
      <c r="AX73" s="1321"/>
      <c r="AY73" s="1321"/>
      <c r="AZ73" s="1321"/>
      <c r="BA73" s="1321"/>
      <c r="BB73" s="1321" t="s">
        <v>641</v>
      </c>
      <c r="BC73" s="1321"/>
      <c r="BD73" s="1321"/>
      <c r="BE73" s="1321"/>
      <c r="BF73" s="1321"/>
      <c r="BG73" s="1321"/>
      <c r="BH73" s="1321"/>
      <c r="BI73" s="1321"/>
      <c r="BJ73" s="1321"/>
      <c r="BK73" s="1321"/>
      <c r="BL73" s="1321"/>
      <c r="BM73" s="1321"/>
      <c r="BN73" s="1321"/>
      <c r="BO73" s="1321"/>
      <c r="BP73" s="1319">
        <v>129.69999999999999</v>
      </c>
      <c r="BQ73" s="1319"/>
      <c r="BR73" s="1319"/>
      <c r="BS73" s="1319"/>
      <c r="BT73" s="1319"/>
      <c r="BU73" s="1319"/>
      <c r="BV73" s="1319"/>
      <c r="BW73" s="1319"/>
      <c r="BX73" s="1319">
        <v>128.19999999999999</v>
      </c>
      <c r="BY73" s="1319"/>
      <c r="BZ73" s="1319"/>
      <c r="CA73" s="1319"/>
      <c r="CB73" s="1319"/>
      <c r="CC73" s="1319"/>
      <c r="CD73" s="1319"/>
      <c r="CE73" s="1319"/>
      <c r="CF73" s="1319">
        <v>130.80000000000001</v>
      </c>
      <c r="CG73" s="1319"/>
      <c r="CH73" s="1319"/>
      <c r="CI73" s="1319"/>
      <c r="CJ73" s="1319"/>
      <c r="CK73" s="1319"/>
      <c r="CL73" s="1319"/>
      <c r="CM73" s="1319"/>
      <c r="CN73" s="1319">
        <v>109.9</v>
      </c>
      <c r="CO73" s="1319"/>
      <c r="CP73" s="1319"/>
      <c r="CQ73" s="1319"/>
      <c r="CR73" s="1319"/>
      <c r="CS73" s="1319"/>
      <c r="CT73" s="1319"/>
      <c r="CU73" s="1319"/>
      <c r="CV73" s="1319">
        <v>108.1</v>
      </c>
      <c r="CW73" s="1319"/>
      <c r="CX73" s="1319"/>
      <c r="CY73" s="1319"/>
      <c r="CZ73" s="1319"/>
      <c r="DA73" s="1319"/>
      <c r="DB73" s="1319"/>
      <c r="DC73" s="1319"/>
    </row>
    <row r="74" spans="2:107"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646</v>
      </c>
      <c r="BC75" s="1321"/>
      <c r="BD75" s="1321"/>
      <c r="BE75" s="1321"/>
      <c r="BF75" s="1321"/>
      <c r="BG75" s="1321"/>
      <c r="BH75" s="1321"/>
      <c r="BI75" s="1321"/>
      <c r="BJ75" s="1321"/>
      <c r="BK75" s="1321"/>
      <c r="BL75" s="1321"/>
      <c r="BM75" s="1321"/>
      <c r="BN75" s="1321"/>
      <c r="BO75" s="1321"/>
      <c r="BP75" s="1319">
        <v>16.2</v>
      </c>
      <c r="BQ75" s="1319"/>
      <c r="BR75" s="1319"/>
      <c r="BS75" s="1319"/>
      <c r="BT75" s="1319"/>
      <c r="BU75" s="1319"/>
      <c r="BV75" s="1319"/>
      <c r="BW75" s="1319"/>
      <c r="BX75" s="1319">
        <v>15.2</v>
      </c>
      <c r="BY75" s="1319"/>
      <c r="BZ75" s="1319"/>
      <c r="CA75" s="1319"/>
      <c r="CB75" s="1319"/>
      <c r="CC75" s="1319"/>
      <c r="CD75" s="1319"/>
      <c r="CE75" s="1319"/>
      <c r="CF75" s="1319">
        <v>14.1</v>
      </c>
      <c r="CG75" s="1319"/>
      <c r="CH75" s="1319"/>
      <c r="CI75" s="1319"/>
      <c r="CJ75" s="1319"/>
      <c r="CK75" s="1319"/>
      <c r="CL75" s="1319"/>
      <c r="CM75" s="1319"/>
      <c r="CN75" s="1319">
        <v>13.5</v>
      </c>
      <c r="CO75" s="1319"/>
      <c r="CP75" s="1319"/>
      <c r="CQ75" s="1319"/>
      <c r="CR75" s="1319"/>
      <c r="CS75" s="1319"/>
      <c r="CT75" s="1319"/>
      <c r="CU75" s="1319"/>
      <c r="CV75" s="1319">
        <v>13</v>
      </c>
      <c r="CW75" s="1319"/>
      <c r="CX75" s="1319"/>
      <c r="CY75" s="1319"/>
      <c r="CZ75" s="1319"/>
      <c r="DA75" s="1319"/>
      <c r="DB75" s="1319"/>
      <c r="DC75" s="1319"/>
    </row>
    <row r="76" spans="2:107"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x14ac:dyDescent="0.15">
      <c r="B77" s="394"/>
      <c r="G77" s="1314"/>
      <c r="H77" s="1314"/>
      <c r="I77" s="1314"/>
      <c r="J77" s="1314"/>
      <c r="K77" s="1326"/>
      <c r="L77" s="1326"/>
      <c r="M77" s="1326"/>
      <c r="N77" s="1326"/>
      <c r="AN77" s="1318" t="s">
        <v>643</v>
      </c>
      <c r="AO77" s="1318"/>
      <c r="AP77" s="1318"/>
      <c r="AQ77" s="1318"/>
      <c r="AR77" s="1318"/>
      <c r="AS77" s="1318"/>
      <c r="AT77" s="1318"/>
      <c r="AU77" s="1318"/>
      <c r="AV77" s="1318"/>
      <c r="AW77" s="1318"/>
      <c r="AX77" s="1318"/>
      <c r="AY77" s="1318"/>
      <c r="AZ77" s="1318"/>
      <c r="BA77" s="1318"/>
      <c r="BB77" s="1321" t="s">
        <v>647</v>
      </c>
      <c r="BC77" s="1321"/>
      <c r="BD77" s="1321"/>
      <c r="BE77" s="1321"/>
      <c r="BF77" s="1321"/>
      <c r="BG77" s="1321"/>
      <c r="BH77" s="1321"/>
      <c r="BI77" s="1321"/>
      <c r="BJ77" s="1321"/>
      <c r="BK77" s="1321"/>
      <c r="BL77" s="1321"/>
      <c r="BM77" s="1321"/>
      <c r="BN77" s="1321"/>
      <c r="BO77" s="1321"/>
      <c r="BP77" s="1319">
        <v>33.799999999999997</v>
      </c>
      <c r="BQ77" s="1319"/>
      <c r="BR77" s="1319"/>
      <c r="BS77" s="1319"/>
      <c r="BT77" s="1319"/>
      <c r="BU77" s="1319"/>
      <c r="BV77" s="1319"/>
      <c r="BW77" s="1319"/>
      <c r="BX77" s="1319">
        <v>34.9</v>
      </c>
      <c r="BY77" s="1319"/>
      <c r="BZ77" s="1319"/>
      <c r="CA77" s="1319"/>
      <c r="CB77" s="1319"/>
      <c r="CC77" s="1319"/>
      <c r="CD77" s="1319"/>
      <c r="CE77" s="1319"/>
      <c r="CF77" s="1319">
        <v>53.1</v>
      </c>
      <c r="CG77" s="1319"/>
      <c r="CH77" s="1319"/>
      <c r="CI77" s="1319"/>
      <c r="CJ77" s="1319"/>
      <c r="CK77" s="1319"/>
      <c r="CL77" s="1319"/>
      <c r="CM77" s="1319"/>
      <c r="CN77" s="1319">
        <v>51.2</v>
      </c>
      <c r="CO77" s="1319"/>
      <c r="CP77" s="1319"/>
      <c r="CQ77" s="1319"/>
      <c r="CR77" s="1319"/>
      <c r="CS77" s="1319"/>
      <c r="CT77" s="1319"/>
      <c r="CU77" s="1319"/>
      <c r="CV77" s="1319">
        <v>47.2</v>
      </c>
      <c r="CW77" s="1319"/>
      <c r="CX77" s="1319"/>
      <c r="CY77" s="1319"/>
      <c r="CZ77" s="1319"/>
      <c r="DA77" s="1319"/>
      <c r="DB77" s="1319"/>
      <c r="DC77" s="1319"/>
    </row>
    <row r="78" spans="2:107"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646</v>
      </c>
      <c r="BC79" s="1321"/>
      <c r="BD79" s="1321"/>
      <c r="BE79" s="1321"/>
      <c r="BF79" s="1321"/>
      <c r="BG79" s="1321"/>
      <c r="BH79" s="1321"/>
      <c r="BI79" s="1321"/>
      <c r="BJ79" s="1321"/>
      <c r="BK79" s="1321"/>
      <c r="BL79" s="1321"/>
      <c r="BM79" s="1321"/>
      <c r="BN79" s="1321"/>
      <c r="BO79" s="1321"/>
      <c r="BP79" s="1319">
        <v>7.1</v>
      </c>
      <c r="BQ79" s="1319"/>
      <c r="BR79" s="1319"/>
      <c r="BS79" s="1319"/>
      <c r="BT79" s="1319"/>
      <c r="BU79" s="1319"/>
      <c r="BV79" s="1319"/>
      <c r="BW79" s="1319"/>
      <c r="BX79" s="1319">
        <v>7.2</v>
      </c>
      <c r="BY79" s="1319"/>
      <c r="BZ79" s="1319"/>
      <c r="CA79" s="1319"/>
      <c r="CB79" s="1319"/>
      <c r="CC79" s="1319"/>
      <c r="CD79" s="1319"/>
      <c r="CE79" s="1319"/>
      <c r="CF79" s="1319">
        <v>8.6</v>
      </c>
      <c r="CG79" s="1319"/>
      <c r="CH79" s="1319"/>
      <c r="CI79" s="1319"/>
      <c r="CJ79" s="1319"/>
      <c r="CK79" s="1319"/>
      <c r="CL79" s="1319"/>
      <c r="CM79" s="1319"/>
      <c r="CN79" s="1319">
        <v>8.1999999999999993</v>
      </c>
      <c r="CO79" s="1319"/>
      <c r="CP79" s="1319"/>
      <c r="CQ79" s="1319"/>
      <c r="CR79" s="1319"/>
      <c r="CS79" s="1319"/>
      <c r="CT79" s="1319"/>
      <c r="CU79" s="1319"/>
      <c r="CV79" s="1319">
        <v>7.8</v>
      </c>
      <c r="CW79" s="1319"/>
      <c r="CX79" s="1319"/>
      <c r="CY79" s="1319"/>
      <c r="CZ79" s="1319"/>
      <c r="DA79" s="1319"/>
      <c r="DB79" s="1319"/>
      <c r="DC79" s="1319"/>
    </row>
    <row r="80" spans="2:107"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o8vCU2mUHa+NlgSLYSc9kfMJyXC6Y0JpVYdBgz+jt3V4u+kEd5xEcgaLy693tDfNRjwjRfMnGrxvZtcVAfhwA==" saltValue="Ue37NDGFETgIo9epgkPU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7GZ9ed2hjgO7St4usuR6ynKeWOtSCfCIw9v4BwFd9M+Cf1o3+OpVZFNQikGlxcbR14QOsLR3U2vxjC/22yYHw==" saltValue="GvcTKdNF0G8p/lASD7Yxe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649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dW0IMLxWLA1BePJhtMB9EtuA6JW2dogNSf5p9/E356ar5MNeJVzZTMW5K9ZLciGVj6RVOtVkHtp2do0BsC3sSQ==" saltValue="hLTaTDkrSRkLDud4CbOO2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587</v>
      </c>
      <c r="G2" s="156"/>
      <c r="H2" s="157"/>
    </row>
    <row r="3" spans="1:8" x14ac:dyDescent="0.15">
      <c r="A3" s="153" t="s">
        <v>580</v>
      </c>
      <c r="B3" s="158"/>
      <c r="C3" s="159"/>
      <c r="D3" s="160">
        <v>85500</v>
      </c>
      <c r="E3" s="161"/>
      <c r="F3" s="162">
        <v>53605</v>
      </c>
      <c r="G3" s="163"/>
      <c r="H3" s="164"/>
    </row>
    <row r="4" spans="1:8" x14ac:dyDescent="0.15">
      <c r="A4" s="165"/>
      <c r="B4" s="166"/>
      <c r="C4" s="167"/>
      <c r="D4" s="168">
        <v>29483</v>
      </c>
      <c r="E4" s="169"/>
      <c r="F4" s="170">
        <v>28343</v>
      </c>
      <c r="G4" s="171"/>
      <c r="H4" s="172"/>
    </row>
    <row r="5" spans="1:8" x14ac:dyDescent="0.15">
      <c r="A5" s="153" t="s">
        <v>582</v>
      </c>
      <c r="B5" s="158"/>
      <c r="C5" s="159"/>
      <c r="D5" s="160">
        <v>106741</v>
      </c>
      <c r="E5" s="161"/>
      <c r="F5" s="162">
        <v>58051</v>
      </c>
      <c r="G5" s="163"/>
      <c r="H5" s="164"/>
    </row>
    <row r="6" spans="1:8" x14ac:dyDescent="0.15">
      <c r="A6" s="165"/>
      <c r="B6" s="166"/>
      <c r="C6" s="167"/>
      <c r="D6" s="168">
        <v>53681</v>
      </c>
      <c r="E6" s="169"/>
      <c r="F6" s="170">
        <v>32143</v>
      </c>
      <c r="G6" s="171"/>
      <c r="H6" s="172"/>
    </row>
    <row r="7" spans="1:8" x14ac:dyDescent="0.15">
      <c r="A7" s="153" t="s">
        <v>583</v>
      </c>
      <c r="B7" s="158"/>
      <c r="C7" s="159"/>
      <c r="D7" s="160">
        <v>127258</v>
      </c>
      <c r="E7" s="161"/>
      <c r="F7" s="162">
        <v>65942</v>
      </c>
      <c r="G7" s="163"/>
      <c r="H7" s="164"/>
    </row>
    <row r="8" spans="1:8" x14ac:dyDescent="0.15">
      <c r="A8" s="165"/>
      <c r="B8" s="166"/>
      <c r="C8" s="167"/>
      <c r="D8" s="168">
        <v>80778</v>
      </c>
      <c r="E8" s="169"/>
      <c r="F8" s="170">
        <v>32778</v>
      </c>
      <c r="G8" s="171"/>
      <c r="H8" s="172"/>
    </row>
    <row r="9" spans="1:8" x14ac:dyDescent="0.15">
      <c r="A9" s="153" t="s">
        <v>584</v>
      </c>
      <c r="B9" s="158"/>
      <c r="C9" s="159"/>
      <c r="D9" s="160">
        <v>73931</v>
      </c>
      <c r="E9" s="161"/>
      <c r="F9" s="162">
        <v>68655</v>
      </c>
      <c r="G9" s="163"/>
      <c r="H9" s="164"/>
    </row>
    <row r="10" spans="1:8" x14ac:dyDescent="0.15">
      <c r="A10" s="165"/>
      <c r="B10" s="166"/>
      <c r="C10" s="167"/>
      <c r="D10" s="168">
        <v>46576</v>
      </c>
      <c r="E10" s="169"/>
      <c r="F10" s="170">
        <v>32316</v>
      </c>
      <c r="G10" s="171"/>
      <c r="H10" s="172"/>
    </row>
    <row r="11" spans="1:8" x14ac:dyDescent="0.15">
      <c r="A11" s="153" t="s">
        <v>585</v>
      </c>
      <c r="B11" s="158"/>
      <c r="C11" s="159"/>
      <c r="D11" s="160">
        <v>101081</v>
      </c>
      <c r="E11" s="161"/>
      <c r="F11" s="162">
        <v>66863</v>
      </c>
      <c r="G11" s="163"/>
      <c r="H11" s="164"/>
    </row>
    <row r="12" spans="1:8" x14ac:dyDescent="0.15">
      <c r="A12" s="165"/>
      <c r="B12" s="166"/>
      <c r="C12" s="173"/>
      <c r="D12" s="168">
        <v>57161</v>
      </c>
      <c r="E12" s="169"/>
      <c r="F12" s="170">
        <v>32770</v>
      </c>
      <c r="G12" s="171"/>
      <c r="H12" s="172"/>
    </row>
    <row r="13" spans="1:8" x14ac:dyDescent="0.15">
      <c r="A13" s="153"/>
      <c r="B13" s="158"/>
      <c r="C13" s="174"/>
      <c r="D13" s="175">
        <v>98902</v>
      </c>
      <c r="E13" s="176"/>
      <c r="F13" s="177">
        <v>62623</v>
      </c>
      <c r="G13" s="178"/>
      <c r="H13" s="164"/>
    </row>
    <row r="14" spans="1:8" x14ac:dyDescent="0.15">
      <c r="A14" s="165"/>
      <c r="B14" s="166"/>
      <c r="C14" s="167"/>
      <c r="D14" s="168">
        <v>53536</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3.32</v>
      </c>
      <c r="C19" s="179">
        <f>ROUND(VALUE(SUBSTITUTE(実質収支比率等に係る経年分析!G$48,"▲","-")),2)</f>
        <v>3.01</v>
      </c>
      <c r="D19" s="179">
        <f>ROUND(VALUE(SUBSTITUTE(実質収支比率等に係る経年分析!H$48,"▲","-")),2)</f>
        <v>3.27</v>
      </c>
      <c r="E19" s="179">
        <f>ROUND(VALUE(SUBSTITUTE(実質収支比率等に係る経年分析!I$48,"▲","-")),2)</f>
        <v>3.18</v>
      </c>
      <c r="F19" s="179">
        <f>ROUND(VALUE(SUBSTITUTE(実質収支比率等に係る経年分析!J$48,"▲","-")),2)</f>
        <v>1.71</v>
      </c>
    </row>
    <row r="20" spans="1:11" x14ac:dyDescent="0.15">
      <c r="A20" s="179" t="s">
        <v>55</v>
      </c>
      <c r="B20" s="179">
        <f>ROUND(VALUE(SUBSTITUTE(実質収支比率等に係る経年分析!F$47,"▲","-")),2)</f>
        <v>8.81</v>
      </c>
      <c r="C20" s="179">
        <f>ROUND(VALUE(SUBSTITUTE(実質収支比率等に係る経年分析!G$47,"▲","-")),2)</f>
        <v>10.5</v>
      </c>
      <c r="D20" s="179">
        <f>ROUND(VALUE(SUBSTITUTE(実質収支比率等に係る経年分析!H$47,"▲","-")),2)</f>
        <v>8.42</v>
      </c>
      <c r="E20" s="179">
        <f>ROUND(VALUE(SUBSTITUTE(実質収支比率等に係る経年分析!I$47,"▲","-")),2)</f>
        <v>7.22</v>
      </c>
      <c r="F20" s="179">
        <f>ROUND(VALUE(SUBSTITUTE(実質収支比率等に係る経年分析!J$47,"▲","-")),2)</f>
        <v>5.99</v>
      </c>
    </row>
    <row r="21" spans="1:11" x14ac:dyDescent="0.15">
      <c r="A21" s="179" t="s">
        <v>56</v>
      </c>
      <c r="B21" s="179">
        <f>IF(ISNUMBER(VALUE(SUBSTITUTE(実質収支比率等に係る経年分析!F$49,"▲","-"))),ROUND(VALUE(SUBSTITUTE(実質収支比率等に係る経年分析!F$49,"▲","-")),2),NA())</f>
        <v>-0.82</v>
      </c>
      <c r="C21" s="179">
        <f>IF(ISNUMBER(VALUE(SUBSTITUTE(実質収支比率等に係る経年分析!G$49,"▲","-"))),ROUND(VALUE(SUBSTITUTE(実質収支比率等に係る経年分析!G$49,"▲","-")),2),NA())</f>
        <v>-0.39</v>
      </c>
      <c r="D21" s="179">
        <f>IF(ISNUMBER(VALUE(SUBSTITUTE(実質収支比率等に係る経年分析!H$49,"▲","-"))),ROUND(VALUE(SUBSTITUTE(実質収支比率等に係る経年分析!H$49,"▲","-")),2),NA())</f>
        <v>-3.53</v>
      </c>
      <c r="E21" s="179">
        <f>IF(ISNUMBER(VALUE(SUBSTITUTE(実質収支比率等に係る経年分析!I$49,"▲","-"))),ROUND(VALUE(SUBSTITUTE(実質収支比率等に係る経年分析!I$49,"▲","-")),2),NA())</f>
        <v>-3.16</v>
      </c>
      <c r="F21" s="179">
        <f>IF(ISNUMBER(VALUE(SUBSTITUTE(実質収支比率等に係る経年分析!J$49,"▲","-"))),ROUND(VALUE(SUBSTITUTE(実質収支比率等に係る経年分析!J$49,"▲","-")),2),NA())</f>
        <v>-4.74</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1.3</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1.46</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1.49</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0.97</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有線テレビ事業特別会計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0.13</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0.13</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0.13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15">
      <c r="A30" s="180" t="str">
        <f>IF(連結実質赤字比率に係る赤字・黒字の構成分析!C$40="",NA(),連結実質赤字比率に係る赤字・黒字の構成分析!C$40)</f>
        <v>工業用水道事業会計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0.19</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0.3</v>
      </c>
    </row>
    <row r="31" spans="1:11" x14ac:dyDescent="0.15">
      <c r="A31" s="180" t="str">
        <f>IF(連結実質赤字比率に係る赤字・黒字の構成分析!C$39="",NA(),連結実質赤字比率に係る赤字・黒字の構成分析!C$39)</f>
        <v>国民健康保険特別会計</v>
      </c>
      <c r="B31" s="180">
        <f>IF(ROUND(VALUE(SUBSTITUTE(連結実質赤字比率に係る赤字・黒字の構成分析!F$39,"▲", "-")), 2) &lt; 0, ABS(ROUND(VALUE(SUBSTITUTE(連結実質赤字比率に係る赤字・黒字の構成分析!F$39,"▲", "-")), 2)), NA())</f>
        <v>2.5299999999999998</v>
      </c>
      <c r="C31" s="180" t="e">
        <f>IF(ROUND(VALUE(SUBSTITUTE(連結実質赤字比率に係る赤字・黒字の構成分析!F$39,"▲", "-")), 2) &gt;= 0, ABS(ROUND(VALUE(SUBSTITUTE(連結実質赤字比率に係る赤字・黒字の構成分析!F$39,"▲", "-")), 2)), NA())</f>
        <v>#N/A</v>
      </c>
      <c r="D31" s="180">
        <f>IF(ROUND(VALUE(SUBSTITUTE(連結実質赤字比率に係る赤字・黒字の構成分析!G$39,"▲", "-")), 2) &lt; 0, ABS(ROUND(VALUE(SUBSTITUTE(連結実質赤字比率に係る赤字・黒字の構成分析!G$39,"▲", "-")), 2)), NA())</f>
        <v>2.15</v>
      </c>
      <c r="E31" s="180" t="e">
        <f>IF(ROUND(VALUE(SUBSTITUTE(連結実質赤字比率に係る赤字・黒字の構成分析!G$39,"▲", "-")), 2) &gt;= 0, ABS(ROUND(VALUE(SUBSTITUTE(連結実質赤字比率に係る赤字・黒字の構成分析!G$39,"▲", "-")), 2)), NA())</f>
        <v>#N/A</v>
      </c>
      <c r="F31" s="180">
        <f>IF(ROUND(VALUE(SUBSTITUTE(連結実質赤字比率に係る赤字・黒字の構成分析!H$39,"▲", "-")), 2) &lt; 0, ABS(ROUND(VALUE(SUBSTITUTE(連結実質赤字比率に係る赤字・黒字の構成分析!H$39,"▲", "-")), 2)), NA())</f>
        <v>0.36</v>
      </c>
      <c r="G31" s="180" t="e">
        <f>IF(ROUND(VALUE(SUBSTITUTE(連結実質赤字比率に係る赤字・黒字の構成分析!H$39,"▲", "-")), 2) &gt;= 0, ABS(ROUND(VALUE(SUBSTITUTE(連結実質赤字比率に係る赤字・黒字の構成分析!H$39,"▲", "-")), 2)), NA())</f>
        <v>#N/A</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0.56000000000000005</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0.8</v>
      </c>
    </row>
    <row r="32" spans="1:11" x14ac:dyDescent="0.15">
      <c r="A32" s="180" t="str">
        <f>IF(連結実質赤字比率に係る赤字・黒字の構成分析!C$38="",NA(),連結実質赤字比率に係る赤字・黒字の構成分析!C$38)</f>
        <v>介護保険特別会計（普通会計除く）</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0.45</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0.72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0.35</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0.85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0.99</v>
      </c>
    </row>
    <row r="33" spans="1:16" x14ac:dyDescent="0.15">
      <c r="A33" s="180" t="str">
        <f>IF(連結実質赤字比率に係る赤字・黒字の構成分析!C$37="",NA(),連結実質赤字比率に係る赤字・黒字の構成分析!C$37)</f>
        <v>市民病院きたはた事業会計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1.45</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1.45</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1.44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1.59</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3.17</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2.85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3.13</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3.07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1.62</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4.57</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4.38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4.6900000000000004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4.3099999999999996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5.05</v>
      </c>
    </row>
    <row r="36" spans="1:16" x14ac:dyDescent="0.15">
      <c r="A36" s="180" t="str">
        <f>IF(連結実質赤字比率に係る赤字・黒字の構成分析!C$34="",NA(),連結実質赤字比率に係る赤字・黒字の構成分析!C$34)</f>
        <v>モーターボート競走事業会計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8.4499999999999993</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10.47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13.26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12.42</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15.63</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7397</v>
      </c>
      <c r="E42" s="181"/>
      <c r="F42" s="181"/>
      <c r="G42" s="181">
        <f>'実質公債費比率（分子）の構造'!L$52</f>
        <v>7333</v>
      </c>
      <c r="H42" s="181"/>
      <c r="I42" s="181"/>
      <c r="J42" s="181">
        <f>'実質公債費比率（分子）の構造'!M$52</f>
        <v>7401</v>
      </c>
      <c r="K42" s="181"/>
      <c r="L42" s="181"/>
      <c r="M42" s="181">
        <f>'実質公債費比率（分子）の構造'!N$52</f>
        <v>7522</v>
      </c>
      <c r="N42" s="181"/>
      <c r="O42" s="181"/>
      <c r="P42" s="181">
        <f>'実質公債費比率（分子）の構造'!O$52</f>
        <v>7291</v>
      </c>
    </row>
    <row r="43" spans="1:16" x14ac:dyDescent="0.15">
      <c r="A43" s="181" t="s">
        <v>64</v>
      </c>
      <c r="B43" s="181">
        <f>'実質公債費比率（分子）の構造'!K$51</f>
        <v>0</v>
      </c>
      <c r="C43" s="181"/>
      <c r="D43" s="181"/>
      <c r="E43" s="181" t="str">
        <f>'実質公債費比率（分子）の構造'!L$51</f>
        <v>-</v>
      </c>
      <c r="F43" s="181"/>
      <c r="G43" s="181"/>
      <c r="H43" s="181">
        <f>'実質公債費比率（分子）の構造'!M$51</f>
        <v>3</v>
      </c>
      <c r="I43" s="181"/>
      <c r="J43" s="181"/>
      <c r="K43" s="181">
        <f>'実質公債費比率（分子）の構造'!N$51</f>
        <v>1</v>
      </c>
      <c r="L43" s="181"/>
      <c r="M43" s="181"/>
      <c r="N43" s="181" t="str">
        <f>'実質公債費比率（分子）の構造'!O$51</f>
        <v>-</v>
      </c>
      <c r="O43" s="181"/>
      <c r="P43" s="181"/>
    </row>
    <row r="44" spans="1:16" x14ac:dyDescent="0.15">
      <c r="A44" s="181" t="s">
        <v>65</v>
      </c>
      <c r="B44" s="181">
        <f>'実質公債費比率（分子）の構造'!K$50</f>
        <v>399</v>
      </c>
      <c r="C44" s="181"/>
      <c r="D44" s="181"/>
      <c r="E44" s="181">
        <f>'実質公債費比率（分子）の構造'!L$50</f>
        <v>390</v>
      </c>
      <c r="F44" s="181"/>
      <c r="G44" s="181"/>
      <c r="H44" s="181">
        <f>'実質公債費比率（分子）の構造'!M$50</f>
        <v>262</v>
      </c>
      <c r="I44" s="181"/>
      <c r="J44" s="181"/>
      <c r="K44" s="181">
        <f>'実質公債費比率（分子）の構造'!N$50</f>
        <v>176</v>
      </c>
      <c r="L44" s="181"/>
      <c r="M44" s="181"/>
      <c r="N44" s="181">
        <f>'実質公債費比率（分子）の構造'!O$50</f>
        <v>139</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2437</v>
      </c>
      <c r="C46" s="181"/>
      <c r="D46" s="181"/>
      <c r="E46" s="181">
        <f>'実質公債費比率（分子）の構造'!L$48</f>
        <v>2550</v>
      </c>
      <c r="F46" s="181"/>
      <c r="G46" s="181"/>
      <c r="H46" s="181">
        <f>'実質公債費比率（分子）の構造'!M$48</f>
        <v>2707</v>
      </c>
      <c r="I46" s="181"/>
      <c r="J46" s="181"/>
      <c r="K46" s="181">
        <f>'実質公債費比率（分子）の構造'!N$48</f>
        <v>2681</v>
      </c>
      <c r="L46" s="181"/>
      <c r="M46" s="181"/>
      <c r="N46" s="181">
        <f>'実質公債費比率（分子）の構造'!O$48</f>
        <v>2606</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8922</v>
      </c>
      <c r="C49" s="181"/>
      <c r="D49" s="181"/>
      <c r="E49" s="181">
        <f>'実質公債費比率（分子）の構造'!L$45</f>
        <v>8540</v>
      </c>
      <c r="F49" s="181"/>
      <c r="G49" s="181"/>
      <c r="H49" s="181">
        <f>'実質公債費比率（分子）の構造'!M$45</f>
        <v>8304</v>
      </c>
      <c r="I49" s="181"/>
      <c r="J49" s="181"/>
      <c r="K49" s="181">
        <f>'実質公債費比率（分子）の構造'!N$45</f>
        <v>8306</v>
      </c>
      <c r="L49" s="181"/>
      <c r="M49" s="181"/>
      <c r="N49" s="181">
        <f>'実質公債費比率（分子）の構造'!O$45</f>
        <v>8016</v>
      </c>
      <c r="O49" s="181"/>
      <c r="P49" s="181"/>
    </row>
    <row r="50" spans="1:16" x14ac:dyDescent="0.15">
      <c r="A50" s="181" t="s">
        <v>71</v>
      </c>
      <c r="B50" s="181" t="e">
        <f>NA()</f>
        <v>#N/A</v>
      </c>
      <c r="C50" s="181">
        <f>IF(ISNUMBER('実質公債費比率（分子）の構造'!K$53),'実質公債費比率（分子）の構造'!K$53,NA())</f>
        <v>4361</v>
      </c>
      <c r="D50" s="181" t="e">
        <f>NA()</f>
        <v>#N/A</v>
      </c>
      <c r="E50" s="181" t="e">
        <f>NA()</f>
        <v>#N/A</v>
      </c>
      <c r="F50" s="181">
        <f>IF(ISNUMBER('実質公債費比率（分子）の構造'!L$53),'実質公債費比率（分子）の構造'!L$53,NA())</f>
        <v>4147</v>
      </c>
      <c r="G50" s="181" t="e">
        <f>NA()</f>
        <v>#N/A</v>
      </c>
      <c r="H50" s="181" t="e">
        <f>NA()</f>
        <v>#N/A</v>
      </c>
      <c r="I50" s="181">
        <f>IF(ISNUMBER('実質公債費比率（分子）の構造'!M$53),'実質公債費比率（分子）の構造'!M$53,NA())</f>
        <v>3875</v>
      </c>
      <c r="J50" s="181" t="e">
        <f>NA()</f>
        <v>#N/A</v>
      </c>
      <c r="K50" s="181" t="e">
        <f>NA()</f>
        <v>#N/A</v>
      </c>
      <c r="L50" s="181">
        <f>IF(ISNUMBER('実質公債費比率（分子）の構造'!N$53),'実質公債費比率（分子）の構造'!N$53,NA())</f>
        <v>3642</v>
      </c>
      <c r="M50" s="181" t="e">
        <f>NA()</f>
        <v>#N/A</v>
      </c>
      <c r="N50" s="181" t="e">
        <f>NA()</f>
        <v>#N/A</v>
      </c>
      <c r="O50" s="181">
        <f>IF(ISNUMBER('実質公債費比率（分子）の構造'!O$53),'実質公債費比率（分子）の構造'!O$53,NA())</f>
        <v>3470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75435</v>
      </c>
      <c r="E56" s="180"/>
      <c r="F56" s="180"/>
      <c r="G56" s="180">
        <f>'将来負担比率（分子）の構造'!J$52</f>
        <v>77012</v>
      </c>
      <c r="H56" s="180"/>
      <c r="I56" s="180"/>
      <c r="J56" s="180">
        <f>'将来負担比率（分子）の構造'!K$52</f>
        <v>79391</v>
      </c>
      <c r="K56" s="180"/>
      <c r="L56" s="180"/>
      <c r="M56" s="180">
        <f>'将来負担比率（分子）の構造'!L$52</f>
        <v>82201</v>
      </c>
      <c r="N56" s="180"/>
      <c r="O56" s="180"/>
      <c r="P56" s="180">
        <f>'将来負担比率（分子）の構造'!M$52</f>
        <v>82173</v>
      </c>
    </row>
    <row r="57" spans="1:16" x14ac:dyDescent="0.15">
      <c r="A57" s="180" t="s">
        <v>42</v>
      </c>
      <c r="B57" s="180"/>
      <c r="C57" s="180"/>
      <c r="D57" s="180">
        <f>'将来負担比率（分子）の構造'!I$51</f>
        <v>2721</v>
      </c>
      <c r="E57" s="180"/>
      <c r="F57" s="180"/>
      <c r="G57" s="180">
        <f>'将来負担比率（分子）の構造'!J$51</f>
        <v>2607</v>
      </c>
      <c r="H57" s="180"/>
      <c r="I57" s="180"/>
      <c r="J57" s="180">
        <f>'将来負担比率（分子）の構造'!K$51</f>
        <v>2689</v>
      </c>
      <c r="K57" s="180"/>
      <c r="L57" s="180"/>
      <c r="M57" s="180">
        <f>'将来負担比率（分子）の構造'!L$51</f>
        <v>2836</v>
      </c>
      <c r="N57" s="180"/>
      <c r="O57" s="180"/>
      <c r="P57" s="180">
        <f>'将来負担比率（分子）の構造'!M$51</f>
        <v>3146</v>
      </c>
    </row>
    <row r="58" spans="1:16" x14ac:dyDescent="0.15">
      <c r="A58" s="180" t="s">
        <v>41</v>
      </c>
      <c r="B58" s="180"/>
      <c r="C58" s="180"/>
      <c r="D58" s="180">
        <f>'将来負担比率（分子）の構造'!I$50</f>
        <v>11630</v>
      </c>
      <c r="E58" s="180"/>
      <c r="F58" s="180"/>
      <c r="G58" s="180">
        <f>'将来負担比率（分子）の構造'!J$50</f>
        <v>11640</v>
      </c>
      <c r="H58" s="180"/>
      <c r="I58" s="180"/>
      <c r="J58" s="180">
        <f>'将来負担比率（分子）の構造'!K$50</f>
        <v>11039</v>
      </c>
      <c r="K58" s="180"/>
      <c r="L58" s="180"/>
      <c r="M58" s="180">
        <f>'将来負担比率（分子）の構造'!L$50</f>
        <v>11075</v>
      </c>
      <c r="N58" s="180"/>
      <c r="O58" s="180"/>
      <c r="P58" s="180">
        <f>'将来負担比率（分子）の構造'!M$50</f>
        <v>11863</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3410</v>
      </c>
      <c r="C61" s="180"/>
      <c r="D61" s="180"/>
      <c r="E61" s="180">
        <f>'将来負担比率（分子）の構造'!J$46</f>
        <v>3415</v>
      </c>
      <c r="F61" s="180"/>
      <c r="G61" s="180"/>
      <c r="H61" s="180">
        <f>'将来負担比率（分子）の構造'!K$46</f>
        <v>1502</v>
      </c>
      <c r="I61" s="180"/>
      <c r="J61" s="180"/>
      <c r="K61" s="180">
        <f>'将来負担比率（分子）の構造'!L$46</f>
        <v>1336</v>
      </c>
      <c r="L61" s="180"/>
      <c r="M61" s="180"/>
      <c r="N61" s="180">
        <f>'将来負担比率（分子）の構造'!M$46</f>
        <v>1223</v>
      </c>
      <c r="O61" s="180"/>
      <c r="P61" s="180"/>
    </row>
    <row r="62" spans="1:16" x14ac:dyDescent="0.15">
      <c r="A62" s="180" t="s">
        <v>35</v>
      </c>
      <c r="B62" s="180">
        <f>'将来負担比率（分子）の構造'!I$45</f>
        <v>9986</v>
      </c>
      <c r="C62" s="180"/>
      <c r="D62" s="180"/>
      <c r="E62" s="180">
        <f>'将来負担比率（分子）の構造'!J$45</f>
        <v>9732</v>
      </c>
      <c r="F62" s="180"/>
      <c r="G62" s="180"/>
      <c r="H62" s="180">
        <f>'将来負担比率（分子）の構造'!K$45</f>
        <v>9322</v>
      </c>
      <c r="I62" s="180"/>
      <c r="J62" s="180"/>
      <c r="K62" s="180">
        <f>'将来負担比率（分子）の構造'!L$45</f>
        <v>9197</v>
      </c>
      <c r="L62" s="180"/>
      <c r="M62" s="180"/>
      <c r="N62" s="180">
        <f>'将来負担比率（分子）の構造'!M$45</f>
        <v>8845</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30682</v>
      </c>
      <c r="C64" s="180"/>
      <c r="D64" s="180"/>
      <c r="E64" s="180">
        <f>'将来負担比率（分子）の構造'!J$43</f>
        <v>29574</v>
      </c>
      <c r="F64" s="180"/>
      <c r="G64" s="180"/>
      <c r="H64" s="180">
        <f>'将来負担比率（分子）の構造'!K$43</f>
        <v>29561</v>
      </c>
      <c r="I64" s="180"/>
      <c r="J64" s="180"/>
      <c r="K64" s="180">
        <f>'将来負担比率（分子）の構造'!L$43</f>
        <v>29556</v>
      </c>
      <c r="L64" s="180"/>
      <c r="M64" s="180"/>
      <c r="N64" s="180">
        <f>'将来負担比率（分子）の構造'!M$43</f>
        <v>29059</v>
      </c>
      <c r="O64" s="180"/>
      <c r="P64" s="180"/>
    </row>
    <row r="65" spans="1:16" x14ac:dyDescent="0.15">
      <c r="A65" s="180" t="s">
        <v>32</v>
      </c>
      <c r="B65" s="180">
        <f>'将来負担比率（分子）の構造'!I$42</f>
        <v>5582</v>
      </c>
      <c r="C65" s="180"/>
      <c r="D65" s="180"/>
      <c r="E65" s="180">
        <f>'将来負担比率（分子）の構造'!J$42</f>
        <v>5364</v>
      </c>
      <c r="F65" s="180"/>
      <c r="G65" s="180"/>
      <c r="H65" s="180">
        <f>'将来負担比率（分子）の構造'!K$42</f>
        <v>5144</v>
      </c>
      <c r="I65" s="180"/>
      <c r="J65" s="180"/>
      <c r="K65" s="180">
        <f>'将来負担比率（分子）の構造'!L$42</f>
        <v>2585</v>
      </c>
      <c r="L65" s="180"/>
      <c r="M65" s="180"/>
      <c r="N65" s="180">
        <f>'将来負担比率（分子）の構造'!M$42</f>
        <v>2537</v>
      </c>
      <c r="O65" s="180"/>
      <c r="P65" s="180"/>
    </row>
    <row r="66" spans="1:16" x14ac:dyDescent="0.15">
      <c r="A66" s="180" t="s">
        <v>31</v>
      </c>
      <c r="B66" s="180">
        <f>'将来負担比率（分子）の構造'!I$41</f>
        <v>78228</v>
      </c>
      <c r="C66" s="180"/>
      <c r="D66" s="180"/>
      <c r="E66" s="180">
        <f>'将来負担比率（分子）の構造'!J$41</f>
        <v>80619</v>
      </c>
      <c r="F66" s="180"/>
      <c r="G66" s="180"/>
      <c r="H66" s="180">
        <f>'将来負担比率（分子）の構造'!K$41</f>
        <v>85104</v>
      </c>
      <c r="I66" s="180"/>
      <c r="J66" s="180"/>
      <c r="K66" s="180">
        <f>'将来負担比率（分子）の構造'!L$41</f>
        <v>84283</v>
      </c>
      <c r="L66" s="180"/>
      <c r="M66" s="180"/>
      <c r="N66" s="180">
        <f>'将来負担比率（分子）の構造'!M$41</f>
        <v>85090</v>
      </c>
      <c r="O66" s="180"/>
      <c r="P66" s="180"/>
    </row>
    <row r="67" spans="1:16" x14ac:dyDescent="0.15">
      <c r="A67" s="180" t="s">
        <v>75</v>
      </c>
      <c r="B67" s="180" t="e">
        <f>NA()</f>
        <v>#N/A</v>
      </c>
      <c r="C67" s="180">
        <f>IF(ISNUMBER('将来負担比率（分子）の構造'!I$53), IF('将来負担比率（分子）の構造'!I$53 &lt; 0, 0, '将来負担比率（分子）の構造'!I$53), NA())</f>
        <v>38101</v>
      </c>
      <c r="D67" s="180" t="e">
        <f>NA()</f>
        <v>#N/A</v>
      </c>
      <c r="E67" s="180" t="e">
        <f>NA()</f>
        <v>#N/A</v>
      </c>
      <c r="F67" s="180">
        <f>IF(ISNUMBER('将来負担比率（分子）の構造'!J$53), IF('将来負担比率（分子）の構造'!J$53 &lt; 0, 0, '将来負担比率（分子）の構造'!J$53), NA())</f>
        <v>37444</v>
      </c>
      <c r="G67" s="180" t="e">
        <f>NA()</f>
        <v>#N/A</v>
      </c>
      <c r="H67" s="180" t="e">
        <f>NA()</f>
        <v>#N/A</v>
      </c>
      <c r="I67" s="180">
        <f>IF(ISNUMBER('将来負担比率（分子）の構造'!K$53), IF('将来負担比率（分子）の構造'!K$53 &lt; 0, 0, '将来負担比率（分子）の構造'!K$53), NA())</f>
        <v>37514</v>
      </c>
      <c r="J67" s="180" t="e">
        <f>NA()</f>
        <v>#N/A</v>
      </c>
      <c r="K67" s="180" t="e">
        <f>NA()</f>
        <v>#N/A</v>
      </c>
      <c r="L67" s="180">
        <f>IF(ISNUMBER('将来負担比率（分子）の構造'!L$53), IF('将来負担比率（分子）の構造'!L$53 &lt; 0, 0, '将来負担比率（分子）の構造'!L$53), NA())</f>
        <v>30844</v>
      </c>
      <c r="M67" s="180" t="e">
        <f>NA()</f>
        <v>#N/A</v>
      </c>
      <c r="N67" s="180" t="e">
        <f>NA()</f>
        <v>#N/A</v>
      </c>
      <c r="O67" s="180">
        <f>IF(ISNUMBER('将来負担比率（分子）の構造'!M$53), IF('将来負担比率（分子）の構造'!M$53 &lt; 0, 0, '将来負担比率（分子）の構造'!M$53), NA())</f>
        <v>29572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3011</v>
      </c>
      <c r="C72" s="184">
        <f>基金残高に係る経年分析!G55</f>
        <v>2546</v>
      </c>
      <c r="D72" s="184">
        <f>基金残高に係る経年分析!H55</f>
        <v>2055</v>
      </c>
    </row>
    <row r="73" spans="1:16" x14ac:dyDescent="0.15">
      <c r="A73" s="183" t="s">
        <v>78</v>
      </c>
      <c r="B73" s="184">
        <f>基金残高に係る経年分析!F56</f>
        <v>627</v>
      </c>
      <c r="C73" s="184">
        <f>基金残高に係る経年分析!G56</f>
        <v>518</v>
      </c>
      <c r="D73" s="184">
        <f>基金残高に係る経年分析!H56</f>
        <v>513</v>
      </c>
    </row>
    <row r="74" spans="1:16" x14ac:dyDescent="0.15">
      <c r="A74" s="183" t="s">
        <v>79</v>
      </c>
      <c r="B74" s="184">
        <f>基金残高に係る経年分析!F57</f>
        <v>10910</v>
      </c>
      <c r="C74" s="184">
        <f>基金残高に係る経年分析!G57</f>
        <v>11010</v>
      </c>
      <c r="D74" s="184">
        <f>基金残高に係る経年分析!H57</f>
        <v>11704</v>
      </c>
    </row>
  </sheetData>
  <sheetProtection algorithmName="SHA-512" hashValue="81rTQnpZuw+CoDuq7pSksBxboCyuSraqWTtMeW14/e4ngGlmywH7z8GG6r/RgQ6CfXcWK/0E6V9vfad/dWF6Kw==" saltValue="hkp7o26lGbY+ycD66HVj8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217</v>
      </c>
      <c r="DI1" s="794"/>
      <c r="DJ1" s="794"/>
      <c r="DK1" s="794"/>
      <c r="DL1" s="794"/>
      <c r="DM1" s="794"/>
      <c r="DN1" s="795"/>
      <c r="DO1" s="225"/>
      <c r="DP1" s="793" t="s">
        <v>218</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219</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220</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221</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222</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223</v>
      </c>
      <c r="S4" s="736"/>
      <c r="T4" s="736"/>
      <c r="U4" s="736"/>
      <c r="V4" s="736"/>
      <c r="W4" s="736"/>
      <c r="X4" s="736"/>
      <c r="Y4" s="737"/>
      <c r="Z4" s="735" t="s">
        <v>224</v>
      </c>
      <c r="AA4" s="736"/>
      <c r="AB4" s="736"/>
      <c r="AC4" s="737"/>
      <c r="AD4" s="735" t="s">
        <v>225</v>
      </c>
      <c r="AE4" s="736"/>
      <c r="AF4" s="736"/>
      <c r="AG4" s="736"/>
      <c r="AH4" s="736"/>
      <c r="AI4" s="736"/>
      <c r="AJ4" s="736"/>
      <c r="AK4" s="737"/>
      <c r="AL4" s="735" t="s">
        <v>224</v>
      </c>
      <c r="AM4" s="736"/>
      <c r="AN4" s="736"/>
      <c r="AO4" s="737"/>
      <c r="AP4" s="796" t="s">
        <v>226</v>
      </c>
      <c r="AQ4" s="796"/>
      <c r="AR4" s="796"/>
      <c r="AS4" s="796"/>
      <c r="AT4" s="796"/>
      <c r="AU4" s="796"/>
      <c r="AV4" s="796"/>
      <c r="AW4" s="796"/>
      <c r="AX4" s="796"/>
      <c r="AY4" s="796"/>
      <c r="AZ4" s="796"/>
      <c r="BA4" s="796"/>
      <c r="BB4" s="796"/>
      <c r="BC4" s="796"/>
      <c r="BD4" s="796"/>
      <c r="BE4" s="796"/>
      <c r="BF4" s="796"/>
      <c r="BG4" s="796" t="s">
        <v>227</v>
      </c>
      <c r="BH4" s="796"/>
      <c r="BI4" s="796"/>
      <c r="BJ4" s="796"/>
      <c r="BK4" s="796"/>
      <c r="BL4" s="796"/>
      <c r="BM4" s="796"/>
      <c r="BN4" s="796"/>
      <c r="BO4" s="796" t="s">
        <v>224</v>
      </c>
      <c r="BP4" s="796"/>
      <c r="BQ4" s="796"/>
      <c r="BR4" s="796"/>
      <c r="BS4" s="796" t="s">
        <v>228</v>
      </c>
      <c r="BT4" s="796"/>
      <c r="BU4" s="796"/>
      <c r="BV4" s="796"/>
      <c r="BW4" s="796"/>
      <c r="BX4" s="796"/>
      <c r="BY4" s="796"/>
      <c r="BZ4" s="796"/>
      <c r="CA4" s="796"/>
      <c r="CB4" s="796"/>
      <c r="CD4" s="778" t="s">
        <v>229</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230</v>
      </c>
      <c r="C5" s="761"/>
      <c r="D5" s="761"/>
      <c r="E5" s="761"/>
      <c r="F5" s="761"/>
      <c r="G5" s="761"/>
      <c r="H5" s="761"/>
      <c r="I5" s="761"/>
      <c r="J5" s="761"/>
      <c r="K5" s="761"/>
      <c r="L5" s="761"/>
      <c r="M5" s="761"/>
      <c r="N5" s="761"/>
      <c r="O5" s="761"/>
      <c r="P5" s="761"/>
      <c r="Q5" s="762"/>
      <c r="R5" s="726">
        <v>12571487</v>
      </c>
      <c r="S5" s="727"/>
      <c r="T5" s="727"/>
      <c r="U5" s="727"/>
      <c r="V5" s="727"/>
      <c r="W5" s="727"/>
      <c r="X5" s="727"/>
      <c r="Y5" s="773"/>
      <c r="Z5" s="791">
        <v>17</v>
      </c>
      <c r="AA5" s="791"/>
      <c r="AB5" s="791"/>
      <c r="AC5" s="791"/>
      <c r="AD5" s="792">
        <v>12571487</v>
      </c>
      <c r="AE5" s="792"/>
      <c r="AF5" s="792"/>
      <c r="AG5" s="792"/>
      <c r="AH5" s="792"/>
      <c r="AI5" s="792"/>
      <c r="AJ5" s="792"/>
      <c r="AK5" s="792"/>
      <c r="AL5" s="774">
        <v>38.1</v>
      </c>
      <c r="AM5" s="743"/>
      <c r="AN5" s="743"/>
      <c r="AO5" s="775"/>
      <c r="AP5" s="760" t="s">
        <v>231</v>
      </c>
      <c r="AQ5" s="761"/>
      <c r="AR5" s="761"/>
      <c r="AS5" s="761"/>
      <c r="AT5" s="761"/>
      <c r="AU5" s="761"/>
      <c r="AV5" s="761"/>
      <c r="AW5" s="761"/>
      <c r="AX5" s="761"/>
      <c r="AY5" s="761"/>
      <c r="AZ5" s="761"/>
      <c r="BA5" s="761"/>
      <c r="BB5" s="761"/>
      <c r="BC5" s="761"/>
      <c r="BD5" s="761"/>
      <c r="BE5" s="761"/>
      <c r="BF5" s="762"/>
      <c r="BG5" s="661">
        <v>12552059</v>
      </c>
      <c r="BH5" s="664"/>
      <c r="BI5" s="664"/>
      <c r="BJ5" s="664"/>
      <c r="BK5" s="664"/>
      <c r="BL5" s="664"/>
      <c r="BM5" s="664"/>
      <c r="BN5" s="665"/>
      <c r="BO5" s="723">
        <v>99.8</v>
      </c>
      <c r="BP5" s="723"/>
      <c r="BQ5" s="723"/>
      <c r="BR5" s="723"/>
      <c r="BS5" s="724">
        <v>86242</v>
      </c>
      <c r="BT5" s="724"/>
      <c r="BU5" s="724"/>
      <c r="BV5" s="724"/>
      <c r="BW5" s="724"/>
      <c r="BX5" s="724"/>
      <c r="BY5" s="724"/>
      <c r="BZ5" s="724"/>
      <c r="CA5" s="724"/>
      <c r="CB5" s="765"/>
      <c r="CD5" s="778" t="s">
        <v>226</v>
      </c>
      <c r="CE5" s="779"/>
      <c r="CF5" s="779"/>
      <c r="CG5" s="779"/>
      <c r="CH5" s="779"/>
      <c r="CI5" s="779"/>
      <c r="CJ5" s="779"/>
      <c r="CK5" s="779"/>
      <c r="CL5" s="779"/>
      <c r="CM5" s="779"/>
      <c r="CN5" s="779"/>
      <c r="CO5" s="779"/>
      <c r="CP5" s="779"/>
      <c r="CQ5" s="780"/>
      <c r="CR5" s="778" t="s">
        <v>232</v>
      </c>
      <c r="CS5" s="779"/>
      <c r="CT5" s="779"/>
      <c r="CU5" s="779"/>
      <c r="CV5" s="779"/>
      <c r="CW5" s="779"/>
      <c r="CX5" s="779"/>
      <c r="CY5" s="780"/>
      <c r="CZ5" s="778" t="s">
        <v>224</v>
      </c>
      <c r="DA5" s="779"/>
      <c r="DB5" s="779"/>
      <c r="DC5" s="780"/>
      <c r="DD5" s="778" t="s">
        <v>233</v>
      </c>
      <c r="DE5" s="779"/>
      <c r="DF5" s="779"/>
      <c r="DG5" s="779"/>
      <c r="DH5" s="779"/>
      <c r="DI5" s="779"/>
      <c r="DJ5" s="779"/>
      <c r="DK5" s="779"/>
      <c r="DL5" s="779"/>
      <c r="DM5" s="779"/>
      <c r="DN5" s="779"/>
      <c r="DO5" s="779"/>
      <c r="DP5" s="780"/>
      <c r="DQ5" s="778" t="s">
        <v>234</v>
      </c>
      <c r="DR5" s="779"/>
      <c r="DS5" s="779"/>
      <c r="DT5" s="779"/>
      <c r="DU5" s="779"/>
      <c r="DV5" s="779"/>
      <c r="DW5" s="779"/>
      <c r="DX5" s="779"/>
      <c r="DY5" s="779"/>
      <c r="DZ5" s="779"/>
      <c r="EA5" s="779"/>
      <c r="EB5" s="779"/>
      <c r="EC5" s="780"/>
    </row>
    <row r="6" spans="2:143" ht="11.25" customHeight="1" x14ac:dyDescent="0.15">
      <c r="B6" s="658" t="s">
        <v>235</v>
      </c>
      <c r="C6" s="659"/>
      <c r="D6" s="659"/>
      <c r="E6" s="659"/>
      <c r="F6" s="659"/>
      <c r="G6" s="659"/>
      <c r="H6" s="659"/>
      <c r="I6" s="659"/>
      <c r="J6" s="659"/>
      <c r="K6" s="659"/>
      <c r="L6" s="659"/>
      <c r="M6" s="659"/>
      <c r="N6" s="659"/>
      <c r="O6" s="659"/>
      <c r="P6" s="659"/>
      <c r="Q6" s="660"/>
      <c r="R6" s="661">
        <v>513702</v>
      </c>
      <c r="S6" s="664"/>
      <c r="T6" s="664"/>
      <c r="U6" s="664"/>
      <c r="V6" s="664"/>
      <c r="W6" s="664"/>
      <c r="X6" s="664"/>
      <c r="Y6" s="665"/>
      <c r="Z6" s="723">
        <v>0.7</v>
      </c>
      <c r="AA6" s="723"/>
      <c r="AB6" s="723"/>
      <c r="AC6" s="723"/>
      <c r="AD6" s="724">
        <v>513702</v>
      </c>
      <c r="AE6" s="724"/>
      <c r="AF6" s="724"/>
      <c r="AG6" s="724"/>
      <c r="AH6" s="724"/>
      <c r="AI6" s="724"/>
      <c r="AJ6" s="724"/>
      <c r="AK6" s="724"/>
      <c r="AL6" s="666">
        <v>1.6</v>
      </c>
      <c r="AM6" s="667"/>
      <c r="AN6" s="667"/>
      <c r="AO6" s="725"/>
      <c r="AP6" s="658" t="s">
        <v>236</v>
      </c>
      <c r="AQ6" s="659"/>
      <c r="AR6" s="659"/>
      <c r="AS6" s="659"/>
      <c r="AT6" s="659"/>
      <c r="AU6" s="659"/>
      <c r="AV6" s="659"/>
      <c r="AW6" s="659"/>
      <c r="AX6" s="659"/>
      <c r="AY6" s="659"/>
      <c r="AZ6" s="659"/>
      <c r="BA6" s="659"/>
      <c r="BB6" s="659"/>
      <c r="BC6" s="659"/>
      <c r="BD6" s="659"/>
      <c r="BE6" s="659"/>
      <c r="BF6" s="660"/>
      <c r="BG6" s="661">
        <v>12552059</v>
      </c>
      <c r="BH6" s="664"/>
      <c r="BI6" s="664"/>
      <c r="BJ6" s="664"/>
      <c r="BK6" s="664"/>
      <c r="BL6" s="664"/>
      <c r="BM6" s="664"/>
      <c r="BN6" s="665"/>
      <c r="BO6" s="723">
        <v>99.8</v>
      </c>
      <c r="BP6" s="723"/>
      <c r="BQ6" s="723"/>
      <c r="BR6" s="723"/>
      <c r="BS6" s="724">
        <v>86242</v>
      </c>
      <c r="BT6" s="724"/>
      <c r="BU6" s="724"/>
      <c r="BV6" s="724"/>
      <c r="BW6" s="724"/>
      <c r="BX6" s="724"/>
      <c r="BY6" s="724"/>
      <c r="BZ6" s="724"/>
      <c r="CA6" s="724"/>
      <c r="CB6" s="765"/>
      <c r="CD6" s="732" t="s">
        <v>237</v>
      </c>
      <c r="CE6" s="733"/>
      <c r="CF6" s="733"/>
      <c r="CG6" s="733"/>
      <c r="CH6" s="733"/>
      <c r="CI6" s="733"/>
      <c r="CJ6" s="733"/>
      <c r="CK6" s="733"/>
      <c r="CL6" s="733"/>
      <c r="CM6" s="733"/>
      <c r="CN6" s="733"/>
      <c r="CO6" s="733"/>
      <c r="CP6" s="733"/>
      <c r="CQ6" s="734"/>
      <c r="CR6" s="661">
        <v>376448</v>
      </c>
      <c r="CS6" s="664"/>
      <c r="CT6" s="664"/>
      <c r="CU6" s="664"/>
      <c r="CV6" s="664"/>
      <c r="CW6" s="664"/>
      <c r="CX6" s="664"/>
      <c r="CY6" s="665"/>
      <c r="CZ6" s="774">
        <v>0.5</v>
      </c>
      <c r="DA6" s="743"/>
      <c r="DB6" s="743"/>
      <c r="DC6" s="777"/>
      <c r="DD6" s="669" t="s">
        <v>185</v>
      </c>
      <c r="DE6" s="664"/>
      <c r="DF6" s="664"/>
      <c r="DG6" s="664"/>
      <c r="DH6" s="664"/>
      <c r="DI6" s="664"/>
      <c r="DJ6" s="664"/>
      <c r="DK6" s="664"/>
      <c r="DL6" s="664"/>
      <c r="DM6" s="664"/>
      <c r="DN6" s="664"/>
      <c r="DO6" s="664"/>
      <c r="DP6" s="665"/>
      <c r="DQ6" s="669">
        <v>376382</v>
      </c>
      <c r="DR6" s="664"/>
      <c r="DS6" s="664"/>
      <c r="DT6" s="664"/>
      <c r="DU6" s="664"/>
      <c r="DV6" s="664"/>
      <c r="DW6" s="664"/>
      <c r="DX6" s="664"/>
      <c r="DY6" s="664"/>
      <c r="DZ6" s="664"/>
      <c r="EA6" s="664"/>
      <c r="EB6" s="664"/>
      <c r="EC6" s="704"/>
    </row>
    <row r="7" spans="2:143" ht="11.25" customHeight="1" x14ac:dyDescent="0.15">
      <c r="B7" s="658" t="s">
        <v>238</v>
      </c>
      <c r="C7" s="659"/>
      <c r="D7" s="659"/>
      <c r="E7" s="659"/>
      <c r="F7" s="659"/>
      <c r="G7" s="659"/>
      <c r="H7" s="659"/>
      <c r="I7" s="659"/>
      <c r="J7" s="659"/>
      <c r="K7" s="659"/>
      <c r="L7" s="659"/>
      <c r="M7" s="659"/>
      <c r="N7" s="659"/>
      <c r="O7" s="659"/>
      <c r="P7" s="659"/>
      <c r="Q7" s="660"/>
      <c r="R7" s="661">
        <v>22461</v>
      </c>
      <c r="S7" s="664"/>
      <c r="T7" s="664"/>
      <c r="U7" s="664"/>
      <c r="V7" s="664"/>
      <c r="W7" s="664"/>
      <c r="X7" s="664"/>
      <c r="Y7" s="665"/>
      <c r="Z7" s="723">
        <v>0</v>
      </c>
      <c r="AA7" s="723"/>
      <c r="AB7" s="723"/>
      <c r="AC7" s="723"/>
      <c r="AD7" s="724">
        <v>22461</v>
      </c>
      <c r="AE7" s="724"/>
      <c r="AF7" s="724"/>
      <c r="AG7" s="724"/>
      <c r="AH7" s="724"/>
      <c r="AI7" s="724"/>
      <c r="AJ7" s="724"/>
      <c r="AK7" s="724"/>
      <c r="AL7" s="666">
        <v>0.1</v>
      </c>
      <c r="AM7" s="667"/>
      <c r="AN7" s="667"/>
      <c r="AO7" s="725"/>
      <c r="AP7" s="658" t="s">
        <v>239</v>
      </c>
      <c r="AQ7" s="659"/>
      <c r="AR7" s="659"/>
      <c r="AS7" s="659"/>
      <c r="AT7" s="659"/>
      <c r="AU7" s="659"/>
      <c r="AV7" s="659"/>
      <c r="AW7" s="659"/>
      <c r="AX7" s="659"/>
      <c r="AY7" s="659"/>
      <c r="AZ7" s="659"/>
      <c r="BA7" s="659"/>
      <c r="BB7" s="659"/>
      <c r="BC7" s="659"/>
      <c r="BD7" s="659"/>
      <c r="BE7" s="659"/>
      <c r="BF7" s="660"/>
      <c r="BG7" s="661">
        <v>5318982</v>
      </c>
      <c r="BH7" s="664"/>
      <c r="BI7" s="664"/>
      <c r="BJ7" s="664"/>
      <c r="BK7" s="664"/>
      <c r="BL7" s="664"/>
      <c r="BM7" s="664"/>
      <c r="BN7" s="665"/>
      <c r="BO7" s="723">
        <v>42.3</v>
      </c>
      <c r="BP7" s="723"/>
      <c r="BQ7" s="723"/>
      <c r="BR7" s="723"/>
      <c r="BS7" s="724">
        <v>86242</v>
      </c>
      <c r="BT7" s="724"/>
      <c r="BU7" s="724"/>
      <c r="BV7" s="724"/>
      <c r="BW7" s="724"/>
      <c r="BX7" s="724"/>
      <c r="BY7" s="724"/>
      <c r="BZ7" s="724"/>
      <c r="CA7" s="724"/>
      <c r="CB7" s="765"/>
      <c r="CD7" s="705" t="s">
        <v>240</v>
      </c>
      <c r="CE7" s="702"/>
      <c r="CF7" s="702"/>
      <c r="CG7" s="702"/>
      <c r="CH7" s="702"/>
      <c r="CI7" s="702"/>
      <c r="CJ7" s="702"/>
      <c r="CK7" s="702"/>
      <c r="CL7" s="702"/>
      <c r="CM7" s="702"/>
      <c r="CN7" s="702"/>
      <c r="CO7" s="702"/>
      <c r="CP7" s="702"/>
      <c r="CQ7" s="703"/>
      <c r="CR7" s="661">
        <v>11968250</v>
      </c>
      <c r="CS7" s="664"/>
      <c r="CT7" s="664"/>
      <c r="CU7" s="664"/>
      <c r="CV7" s="664"/>
      <c r="CW7" s="664"/>
      <c r="CX7" s="664"/>
      <c r="CY7" s="665"/>
      <c r="CZ7" s="723">
        <v>16.399999999999999</v>
      </c>
      <c r="DA7" s="723"/>
      <c r="DB7" s="723"/>
      <c r="DC7" s="723"/>
      <c r="DD7" s="669">
        <v>1087726</v>
      </c>
      <c r="DE7" s="664"/>
      <c r="DF7" s="664"/>
      <c r="DG7" s="664"/>
      <c r="DH7" s="664"/>
      <c r="DI7" s="664"/>
      <c r="DJ7" s="664"/>
      <c r="DK7" s="664"/>
      <c r="DL7" s="664"/>
      <c r="DM7" s="664"/>
      <c r="DN7" s="664"/>
      <c r="DO7" s="664"/>
      <c r="DP7" s="665"/>
      <c r="DQ7" s="669">
        <v>5777369</v>
      </c>
      <c r="DR7" s="664"/>
      <c r="DS7" s="664"/>
      <c r="DT7" s="664"/>
      <c r="DU7" s="664"/>
      <c r="DV7" s="664"/>
      <c r="DW7" s="664"/>
      <c r="DX7" s="664"/>
      <c r="DY7" s="664"/>
      <c r="DZ7" s="664"/>
      <c r="EA7" s="664"/>
      <c r="EB7" s="664"/>
      <c r="EC7" s="704"/>
    </row>
    <row r="8" spans="2:143" ht="11.25" customHeight="1" x14ac:dyDescent="0.15">
      <c r="B8" s="658" t="s">
        <v>241</v>
      </c>
      <c r="C8" s="659"/>
      <c r="D8" s="659"/>
      <c r="E8" s="659"/>
      <c r="F8" s="659"/>
      <c r="G8" s="659"/>
      <c r="H8" s="659"/>
      <c r="I8" s="659"/>
      <c r="J8" s="659"/>
      <c r="K8" s="659"/>
      <c r="L8" s="659"/>
      <c r="M8" s="659"/>
      <c r="N8" s="659"/>
      <c r="O8" s="659"/>
      <c r="P8" s="659"/>
      <c r="Q8" s="660"/>
      <c r="R8" s="661">
        <v>27218</v>
      </c>
      <c r="S8" s="664"/>
      <c r="T8" s="664"/>
      <c r="U8" s="664"/>
      <c r="V8" s="664"/>
      <c r="W8" s="664"/>
      <c r="X8" s="664"/>
      <c r="Y8" s="665"/>
      <c r="Z8" s="723">
        <v>0</v>
      </c>
      <c r="AA8" s="723"/>
      <c r="AB8" s="723"/>
      <c r="AC8" s="723"/>
      <c r="AD8" s="724">
        <v>27218</v>
      </c>
      <c r="AE8" s="724"/>
      <c r="AF8" s="724"/>
      <c r="AG8" s="724"/>
      <c r="AH8" s="724"/>
      <c r="AI8" s="724"/>
      <c r="AJ8" s="724"/>
      <c r="AK8" s="724"/>
      <c r="AL8" s="666">
        <v>0.1</v>
      </c>
      <c r="AM8" s="667"/>
      <c r="AN8" s="667"/>
      <c r="AO8" s="725"/>
      <c r="AP8" s="658" t="s">
        <v>242</v>
      </c>
      <c r="AQ8" s="659"/>
      <c r="AR8" s="659"/>
      <c r="AS8" s="659"/>
      <c r="AT8" s="659"/>
      <c r="AU8" s="659"/>
      <c r="AV8" s="659"/>
      <c r="AW8" s="659"/>
      <c r="AX8" s="659"/>
      <c r="AY8" s="659"/>
      <c r="AZ8" s="659"/>
      <c r="BA8" s="659"/>
      <c r="BB8" s="659"/>
      <c r="BC8" s="659"/>
      <c r="BD8" s="659"/>
      <c r="BE8" s="659"/>
      <c r="BF8" s="660"/>
      <c r="BG8" s="661">
        <v>200129</v>
      </c>
      <c r="BH8" s="664"/>
      <c r="BI8" s="664"/>
      <c r="BJ8" s="664"/>
      <c r="BK8" s="664"/>
      <c r="BL8" s="664"/>
      <c r="BM8" s="664"/>
      <c r="BN8" s="665"/>
      <c r="BO8" s="723">
        <v>1.6</v>
      </c>
      <c r="BP8" s="723"/>
      <c r="BQ8" s="723"/>
      <c r="BR8" s="723"/>
      <c r="BS8" s="669" t="s">
        <v>185</v>
      </c>
      <c r="BT8" s="664"/>
      <c r="BU8" s="664"/>
      <c r="BV8" s="664"/>
      <c r="BW8" s="664"/>
      <c r="BX8" s="664"/>
      <c r="BY8" s="664"/>
      <c r="BZ8" s="664"/>
      <c r="CA8" s="664"/>
      <c r="CB8" s="704"/>
      <c r="CD8" s="705" t="s">
        <v>243</v>
      </c>
      <c r="CE8" s="702"/>
      <c r="CF8" s="702"/>
      <c r="CG8" s="702"/>
      <c r="CH8" s="702"/>
      <c r="CI8" s="702"/>
      <c r="CJ8" s="702"/>
      <c r="CK8" s="702"/>
      <c r="CL8" s="702"/>
      <c r="CM8" s="702"/>
      <c r="CN8" s="702"/>
      <c r="CO8" s="702"/>
      <c r="CP8" s="702"/>
      <c r="CQ8" s="703"/>
      <c r="CR8" s="661">
        <v>23131216</v>
      </c>
      <c r="CS8" s="664"/>
      <c r="CT8" s="664"/>
      <c r="CU8" s="664"/>
      <c r="CV8" s="664"/>
      <c r="CW8" s="664"/>
      <c r="CX8" s="664"/>
      <c r="CY8" s="665"/>
      <c r="CZ8" s="723">
        <v>31.6</v>
      </c>
      <c r="DA8" s="723"/>
      <c r="DB8" s="723"/>
      <c r="DC8" s="723"/>
      <c r="DD8" s="669">
        <v>809024</v>
      </c>
      <c r="DE8" s="664"/>
      <c r="DF8" s="664"/>
      <c r="DG8" s="664"/>
      <c r="DH8" s="664"/>
      <c r="DI8" s="664"/>
      <c r="DJ8" s="664"/>
      <c r="DK8" s="664"/>
      <c r="DL8" s="664"/>
      <c r="DM8" s="664"/>
      <c r="DN8" s="664"/>
      <c r="DO8" s="664"/>
      <c r="DP8" s="665"/>
      <c r="DQ8" s="669">
        <v>10223520</v>
      </c>
      <c r="DR8" s="664"/>
      <c r="DS8" s="664"/>
      <c r="DT8" s="664"/>
      <c r="DU8" s="664"/>
      <c r="DV8" s="664"/>
      <c r="DW8" s="664"/>
      <c r="DX8" s="664"/>
      <c r="DY8" s="664"/>
      <c r="DZ8" s="664"/>
      <c r="EA8" s="664"/>
      <c r="EB8" s="664"/>
      <c r="EC8" s="704"/>
    </row>
    <row r="9" spans="2:143" ht="11.25" customHeight="1" x14ac:dyDescent="0.15">
      <c r="B9" s="658" t="s">
        <v>244</v>
      </c>
      <c r="C9" s="659"/>
      <c r="D9" s="659"/>
      <c r="E9" s="659"/>
      <c r="F9" s="659"/>
      <c r="G9" s="659"/>
      <c r="H9" s="659"/>
      <c r="I9" s="659"/>
      <c r="J9" s="659"/>
      <c r="K9" s="659"/>
      <c r="L9" s="659"/>
      <c r="M9" s="659"/>
      <c r="N9" s="659"/>
      <c r="O9" s="659"/>
      <c r="P9" s="659"/>
      <c r="Q9" s="660"/>
      <c r="R9" s="661">
        <v>25439</v>
      </c>
      <c r="S9" s="664"/>
      <c r="T9" s="664"/>
      <c r="U9" s="664"/>
      <c r="V9" s="664"/>
      <c r="W9" s="664"/>
      <c r="X9" s="664"/>
      <c r="Y9" s="665"/>
      <c r="Z9" s="723">
        <v>0</v>
      </c>
      <c r="AA9" s="723"/>
      <c r="AB9" s="723"/>
      <c r="AC9" s="723"/>
      <c r="AD9" s="724">
        <v>25439</v>
      </c>
      <c r="AE9" s="724"/>
      <c r="AF9" s="724"/>
      <c r="AG9" s="724"/>
      <c r="AH9" s="724"/>
      <c r="AI9" s="724"/>
      <c r="AJ9" s="724"/>
      <c r="AK9" s="724"/>
      <c r="AL9" s="666">
        <v>0.1</v>
      </c>
      <c r="AM9" s="667"/>
      <c r="AN9" s="667"/>
      <c r="AO9" s="725"/>
      <c r="AP9" s="658" t="s">
        <v>245</v>
      </c>
      <c r="AQ9" s="659"/>
      <c r="AR9" s="659"/>
      <c r="AS9" s="659"/>
      <c r="AT9" s="659"/>
      <c r="AU9" s="659"/>
      <c r="AV9" s="659"/>
      <c r="AW9" s="659"/>
      <c r="AX9" s="659"/>
      <c r="AY9" s="659"/>
      <c r="AZ9" s="659"/>
      <c r="BA9" s="659"/>
      <c r="BB9" s="659"/>
      <c r="BC9" s="659"/>
      <c r="BD9" s="659"/>
      <c r="BE9" s="659"/>
      <c r="BF9" s="660"/>
      <c r="BG9" s="661">
        <v>4439171</v>
      </c>
      <c r="BH9" s="664"/>
      <c r="BI9" s="664"/>
      <c r="BJ9" s="664"/>
      <c r="BK9" s="664"/>
      <c r="BL9" s="664"/>
      <c r="BM9" s="664"/>
      <c r="BN9" s="665"/>
      <c r="BO9" s="723">
        <v>35.299999999999997</v>
      </c>
      <c r="BP9" s="723"/>
      <c r="BQ9" s="723"/>
      <c r="BR9" s="723"/>
      <c r="BS9" s="669" t="s">
        <v>185</v>
      </c>
      <c r="BT9" s="664"/>
      <c r="BU9" s="664"/>
      <c r="BV9" s="664"/>
      <c r="BW9" s="664"/>
      <c r="BX9" s="664"/>
      <c r="BY9" s="664"/>
      <c r="BZ9" s="664"/>
      <c r="CA9" s="664"/>
      <c r="CB9" s="704"/>
      <c r="CD9" s="705" t="s">
        <v>246</v>
      </c>
      <c r="CE9" s="702"/>
      <c r="CF9" s="702"/>
      <c r="CG9" s="702"/>
      <c r="CH9" s="702"/>
      <c r="CI9" s="702"/>
      <c r="CJ9" s="702"/>
      <c r="CK9" s="702"/>
      <c r="CL9" s="702"/>
      <c r="CM9" s="702"/>
      <c r="CN9" s="702"/>
      <c r="CO9" s="702"/>
      <c r="CP9" s="702"/>
      <c r="CQ9" s="703"/>
      <c r="CR9" s="661">
        <v>5213010</v>
      </c>
      <c r="CS9" s="664"/>
      <c r="CT9" s="664"/>
      <c r="CU9" s="664"/>
      <c r="CV9" s="664"/>
      <c r="CW9" s="664"/>
      <c r="CX9" s="664"/>
      <c r="CY9" s="665"/>
      <c r="CZ9" s="723">
        <v>7.1</v>
      </c>
      <c r="DA9" s="723"/>
      <c r="DB9" s="723"/>
      <c r="DC9" s="723"/>
      <c r="DD9" s="669">
        <v>1300243</v>
      </c>
      <c r="DE9" s="664"/>
      <c r="DF9" s="664"/>
      <c r="DG9" s="664"/>
      <c r="DH9" s="664"/>
      <c r="DI9" s="664"/>
      <c r="DJ9" s="664"/>
      <c r="DK9" s="664"/>
      <c r="DL9" s="664"/>
      <c r="DM9" s="664"/>
      <c r="DN9" s="664"/>
      <c r="DO9" s="664"/>
      <c r="DP9" s="665"/>
      <c r="DQ9" s="669">
        <v>3151254</v>
      </c>
      <c r="DR9" s="664"/>
      <c r="DS9" s="664"/>
      <c r="DT9" s="664"/>
      <c r="DU9" s="664"/>
      <c r="DV9" s="664"/>
      <c r="DW9" s="664"/>
      <c r="DX9" s="664"/>
      <c r="DY9" s="664"/>
      <c r="DZ9" s="664"/>
      <c r="EA9" s="664"/>
      <c r="EB9" s="664"/>
      <c r="EC9" s="704"/>
    </row>
    <row r="10" spans="2:143" ht="11.25" customHeight="1" x14ac:dyDescent="0.15">
      <c r="B10" s="658" t="s">
        <v>247</v>
      </c>
      <c r="C10" s="659"/>
      <c r="D10" s="659"/>
      <c r="E10" s="659"/>
      <c r="F10" s="659"/>
      <c r="G10" s="659"/>
      <c r="H10" s="659"/>
      <c r="I10" s="659"/>
      <c r="J10" s="659"/>
      <c r="K10" s="659"/>
      <c r="L10" s="659"/>
      <c r="M10" s="659"/>
      <c r="N10" s="659"/>
      <c r="O10" s="659"/>
      <c r="P10" s="659"/>
      <c r="Q10" s="660"/>
      <c r="R10" s="661" t="s">
        <v>185</v>
      </c>
      <c r="S10" s="664"/>
      <c r="T10" s="664"/>
      <c r="U10" s="664"/>
      <c r="V10" s="664"/>
      <c r="W10" s="664"/>
      <c r="X10" s="664"/>
      <c r="Y10" s="665"/>
      <c r="Z10" s="723" t="s">
        <v>185</v>
      </c>
      <c r="AA10" s="723"/>
      <c r="AB10" s="723"/>
      <c r="AC10" s="723"/>
      <c r="AD10" s="724" t="s">
        <v>248</v>
      </c>
      <c r="AE10" s="724"/>
      <c r="AF10" s="724"/>
      <c r="AG10" s="724"/>
      <c r="AH10" s="724"/>
      <c r="AI10" s="724"/>
      <c r="AJ10" s="724"/>
      <c r="AK10" s="724"/>
      <c r="AL10" s="666" t="s">
        <v>248</v>
      </c>
      <c r="AM10" s="667"/>
      <c r="AN10" s="667"/>
      <c r="AO10" s="725"/>
      <c r="AP10" s="658" t="s">
        <v>249</v>
      </c>
      <c r="AQ10" s="659"/>
      <c r="AR10" s="659"/>
      <c r="AS10" s="659"/>
      <c r="AT10" s="659"/>
      <c r="AU10" s="659"/>
      <c r="AV10" s="659"/>
      <c r="AW10" s="659"/>
      <c r="AX10" s="659"/>
      <c r="AY10" s="659"/>
      <c r="AZ10" s="659"/>
      <c r="BA10" s="659"/>
      <c r="BB10" s="659"/>
      <c r="BC10" s="659"/>
      <c r="BD10" s="659"/>
      <c r="BE10" s="659"/>
      <c r="BF10" s="660"/>
      <c r="BG10" s="661">
        <v>244580</v>
      </c>
      <c r="BH10" s="664"/>
      <c r="BI10" s="664"/>
      <c r="BJ10" s="664"/>
      <c r="BK10" s="664"/>
      <c r="BL10" s="664"/>
      <c r="BM10" s="664"/>
      <c r="BN10" s="665"/>
      <c r="BO10" s="723">
        <v>1.9</v>
      </c>
      <c r="BP10" s="723"/>
      <c r="BQ10" s="723"/>
      <c r="BR10" s="723"/>
      <c r="BS10" s="669" t="s">
        <v>185</v>
      </c>
      <c r="BT10" s="664"/>
      <c r="BU10" s="664"/>
      <c r="BV10" s="664"/>
      <c r="BW10" s="664"/>
      <c r="BX10" s="664"/>
      <c r="BY10" s="664"/>
      <c r="BZ10" s="664"/>
      <c r="CA10" s="664"/>
      <c r="CB10" s="704"/>
      <c r="CD10" s="705" t="s">
        <v>250</v>
      </c>
      <c r="CE10" s="702"/>
      <c r="CF10" s="702"/>
      <c r="CG10" s="702"/>
      <c r="CH10" s="702"/>
      <c r="CI10" s="702"/>
      <c r="CJ10" s="702"/>
      <c r="CK10" s="702"/>
      <c r="CL10" s="702"/>
      <c r="CM10" s="702"/>
      <c r="CN10" s="702"/>
      <c r="CO10" s="702"/>
      <c r="CP10" s="702"/>
      <c r="CQ10" s="703"/>
      <c r="CR10" s="661">
        <v>56138</v>
      </c>
      <c r="CS10" s="664"/>
      <c r="CT10" s="664"/>
      <c r="CU10" s="664"/>
      <c r="CV10" s="664"/>
      <c r="CW10" s="664"/>
      <c r="CX10" s="664"/>
      <c r="CY10" s="665"/>
      <c r="CZ10" s="723">
        <v>0.1</v>
      </c>
      <c r="DA10" s="723"/>
      <c r="DB10" s="723"/>
      <c r="DC10" s="723"/>
      <c r="DD10" s="669" t="s">
        <v>248</v>
      </c>
      <c r="DE10" s="664"/>
      <c r="DF10" s="664"/>
      <c r="DG10" s="664"/>
      <c r="DH10" s="664"/>
      <c r="DI10" s="664"/>
      <c r="DJ10" s="664"/>
      <c r="DK10" s="664"/>
      <c r="DL10" s="664"/>
      <c r="DM10" s="664"/>
      <c r="DN10" s="664"/>
      <c r="DO10" s="664"/>
      <c r="DP10" s="665"/>
      <c r="DQ10" s="669">
        <v>6138</v>
      </c>
      <c r="DR10" s="664"/>
      <c r="DS10" s="664"/>
      <c r="DT10" s="664"/>
      <c r="DU10" s="664"/>
      <c r="DV10" s="664"/>
      <c r="DW10" s="664"/>
      <c r="DX10" s="664"/>
      <c r="DY10" s="664"/>
      <c r="DZ10" s="664"/>
      <c r="EA10" s="664"/>
      <c r="EB10" s="664"/>
      <c r="EC10" s="704"/>
    </row>
    <row r="11" spans="2:143" ht="11.25" customHeight="1" x14ac:dyDescent="0.15">
      <c r="B11" s="658" t="s">
        <v>251</v>
      </c>
      <c r="C11" s="659"/>
      <c r="D11" s="659"/>
      <c r="E11" s="659"/>
      <c r="F11" s="659"/>
      <c r="G11" s="659"/>
      <c r="H11" s="659"/>
      <c r="I11" s="659"/>
      <c r="J11" s="659"/>
      <c r="K11" s="659"/>
      <c r="L11" s="659"/>
      <c r="M11" s="659"/>
      <c r="N11" s="659"/>
      <c r="O11" s="659"/>
      <c r="P11" s="659"/>
      <c r="Q11" s="660"/>
      <c r="R11" s="661" t="s">
        <v>248</v>
      </c>
      <c r="S11" s="664"/>
      <c r="T11" s="664"/>
      <c r="U11" s="664"/>
      <c r="V11" s="664"/>
      <c r="W11" s="664"/>
      <c r="X11" s="664"/>
      <c r="Y11" s="665"/>
      <c r="Z11" s="723" t="s">
        <v>185</v>
      </c>
      <c r="AA11" s="723"/>
      <c r="AB11" s="723"/>
      <c r="AC11" s="723"/>
      <c r="AD11" s="724" t="s">
        <v>185</v>
      </c>
      <c r="AE11" s="724"/>
      <c r="AF11" s="724"/>
      <c r="AG11" s="724"/>
      <c r="AH11" s="724"/>
      <c r="AI11" s="724"/>
      <c r="AJ11" s="724"/>
      <c r="AK11" s="724"/>
      <c r="AL11" s="666" t="s">
        <v>248</v>
      </c>
      <c r="AM11" s="667"/>
      <c r="AN11" s="667"/>
      <c r="AO11" s="725"/>
      <c r="AP11" s="658" t="s">
        <v>252</v>
      </c>
      <c r="AQ11" s="659"/>
      <c r="AR11" s="659"/>
      <c r="AS11" s="659"/>
      <c r="AT11" s="659"/>
      <c r="AU11" s="659"/>
      <c r="AV11" s="659"/>
      <c r="AW11" s="659"/>
      <c r="AX11" s="659"/>
      <c r="AY11" s="659"/>
      <c r="AZ11" s="659"/>
      <c r="BA11" s="659"/>
      <c r="BB11" s="659"/>
      <c r="BC11" s="659"/>
      <c r="BD11" s="659"/>
      <c r="BE11" s="659"/>
      <c r="BF11" s="660"/>
      <c r="BG11" s="661">
        <v>435102</v>
      </c>
      <c r="BH11" s="664"/>
      <c r="BI11" s="664"/>
      <c r="BJ11" s="664"/>
      <c r="BK11" s="664"/>
      <c r="BL11" s="664"/>
      <c r="BM11" s="664"/>
      <c r="BN11" s="665"/>
      <c r="BO11" s="723">
        <v>3.5</v>
      </c>
      <c r="BP11" s="723"/>
      <c r="BQ11" s="723"/>
      <c r="BR11" s="723"/>
      <c r="BS11" s="669">
        <v>86242</v>
      </c>
      <c r="BT11" s="664"/>
      <c r="BU11" s="664"/>
      <c r="BV11" s="664"/>
      <c r="BW11" s="664"/>
      <c r="BX11" s="664"/>
      <c r="BY11" s="664"/>
      <c r="BZ11" s="664"/>
      <c r="CA11" s="664"/>
      <c r="CB11" s="704"/>
      <c r="CD11" s="705" t="s">
        <v>253</v>
      </c>
      <c r="CE11" s="702"/>
      <c r="CF11" s="702"/>
      <c r="CG11" s="702"/>
      <c r="CH11" s="702"/>
      <c r="CI11" s="702"/>
      <c r="CJ11" s="702"/>
      <c r="CK11" s="702"/>
      <c r="CL11" s="702"/>
      <c r="CM11" s="702"/>
      <c r="CN11" s="702"/>
      <c r="CO11" s="702"/>
      <c r="CP11" s="702"/>
      <c r="CQ11" s="703"/>
      <c r="CR11" s="661">
        <v>4584442</v>
      </c>
      <c r="CS11" s="664"/>
      <c r="CT11" s="664"/>
      <c r="CU11" s="664"/>
      <c r="CV11" s="664"/>
      <c r="CW11" s="664"/>
      <c r="CX11" s="664"/>
      <c r="CY11" s="665"/>
      <c r="CZ11" s="723">
        <v>6.3</v>
      </c>
      <c r="DA11" s="723"/>
      <c r="DB11" s="723"/>
      <c r="DC11" s="723"/>
      <c r="DD11" s="669">
        <v>1606108</v>
      </c>
      <c r="DE11" s="664"/>
      <c r="DF11" s="664"/>
      <c r="DG11" s="664"/>
      <c r="DH11" s="664"/>
      <c r="DI11" s="664"/>
      <c r="DJ11" s="664"/>
      <c r="DK11" s="664"/>
      <c r="DL11" s="664"/>
      <c r="DM11" s="664"/>
      <c r="DN11" s="664"/>
      <c r="DO11" s="664"/>
      <c r="DP11" s="665"/>
      <c r="DQ11" s="669">
        <v>2027222</v>
      </c>
      <c r="DR11" s="664"/>
      <c r="DS11" s="664"/>
      <c r="DT11" s="664"/>
      <c r="DU11" s="664"/>
      <c r="DV11" s="664"/>
      <c r="DW11" s="664"/>
      <c r="DX11" s="664"/>
      <c r="DY11" s="664"/>
      <c r="DZ11" s="664"/>
      <c r="EA11" s="664"/>
      <c r="EB11" s="664"/>
      <c r="EC11" s="704"/>
    </row>
    <row r="12" spans="2:143" ht="11.25" customHeight="1" x14ac:dyDescent="0.15">
      <c r="B12" s="658" t="s">
        <v>254</v>
      </c>
      <c r="C12" s="659"/>
      <c r="D12" s="659"/>
      <c r="E12" s="659"/>
      <c r="F12" s="659"/>
      <c r="G12" s="659"/>
      <c r="H12" s="659"/>
      <c r="I12" s="659"/>
      <c r="J12" s="659"/>
      <c r="K12" s="659"/>
      <c r="L12" s="659"/>
      <c r="M12" s="659"/>
      <c r="N12" s="659"/>
      <c r="O12" s="659"/>
      <c r="P12" s="659"/>
      <c r="Q12" s="660"/>
      <c r="R12" s="661">
        <v>2179612</v>
      </c>
      <c r="S12" s="664"/>
      <c r="T12" s="664"/>
      <c r="U12" s="664"/>
      <c r="V12" s="664"/>
      <c r="W12" s="664"/>
      <c r="X12" s="664"/>
      <c r="Y12" s="665"/>
      <c r="Z12" s="723">
        <v>2.9</v>
      </c>
      <c r="AA12" s="723"/>
      <c r="AB12" s="723"/>
      <c r="AC12" s="723"/>
      <c r="AD12" s="724">
        <v>2179612</v>
      </c>
      <c r="AE12" s="724"/>
      <c r="AF12" s="724"/>
      <c r="AG12" s="724"/>
      <c r="AH12" s="724"/>
      <c r="AI12" s="724"/>
      <c r="AJ12" s="724"/>
      <c r="AK12" s="724"/>
      <c r="AL12" s="666">
        <v>6.6</v>
      </c>
      <c r="AM12" s="667"/>
      <c r="AN12" s="667"/>
      <c r="AO12" s="725"/>
      <c r="AP12" s="658" t="s">
        <v>255</v>
      </c>
      <c r="AQ12" s="659"/>
      <c r="AR12" s="659"/>
      <c r="AS12" s="659"/>
      <c r="AT12" s="659"/>
      <c r="AU12" s="659"/>
      <c r="AV12" s="659"/>
      <c r="AW12" s="659"/>
      <c r="AX12" s="659"/>
      <c r="AY12" s="659"/>
      <c r="AZ12" s="659"/>
      <c r="BA12" s="659"/>
      <c r="BB12" s="659"/>
      <c r="BC12" s="659"/>
      <c r="BD12" s="659"/>
      <c r="BE12" s="659"/>
      <c r="BF12" s="660"/>
      <c r="BG12" s="661">
        <v>5916962</v>
      </c>
      <c r="BH12" s="664"/>
      <c r="BI12" s="664"/>
      <c r="BJ12" s="664"/>
      <c r="BK12" s="664"/>
      <c r="BL12" s="664"/>
      <c r="BM12" s="664"/>
      <c r="BN12" s="665"/>
      <c r="BO12" s="723">
        <v>47.1</v>
      </c>
      <c r="BP12" s="723"/>
      <c r="BQ12" s="723"/>
      <c r="BR12" s="723"/>
      <c r="BS12" s="669" t="s">
        <v>248</v>
      </c>
      <c r="BT12" s="664"/>
      <c r="BU12" s="664"/>
      <c r="BV12" s="664"/>
      <c r="BW12" s="664"/>
      <c r="BX12" s="664"/>
      <c r="BY12" s="664"/>
      <c r="BZ12" s="664"/>
      <c r="CA12" s="664"/>
      <c r="CB12" s="704"/>
      <c r="CD12" s="705" t="s">
        <v>256</v>
      </c>
      <c r="CE12" s="702"/>
      <c r="CF12" s="702"/>
      <c r="CG12" s="702"/>
      <c r="CH12" s="702"/>
      <c r="CI12" s="702"/>
      <c r="CJ12" s="702"/>
      <c r="CK12" s="702"/>
      <c r="CL12" s="702"/>
      <c r="CM12" s="702"/>
      <c r="CN12" s="702"/>
      <c r="CO12" s="702"/>
      <c r="CP12" s="702"/>
      <c r="CQ12" s="703"/>
      <c r="CR12" s="661">
        <v>2081603</v>
      </c>
      <c r="CS12" s="664"/>
      <c r="CT12" s="664"/>
      <c r="CU12" s="664"/>
      <c r="CV12" s="664"/>
      <c r="CW12" s="664"/>
      <c r="CX12" s="664"/>
      <c r="CY12" s="665"/>
      <c r="CZ12" s="723">
        <v>2.8</v>
      </c>
      <c r="DA12" s="723"/>
      <c r="DB12" s="723"/>
      <c r="DC12" s="723"/>
      <c r="DD12" s="669">
        <v>104670</v>
      </c>
      <c r="DE12" s="664"/>
      <c r="DF12" s="664"/>
      <c r="DG12" s="664"/>
      <c r="DH12" s="664"/>
      <c r="DI12" s="664"/>
      <c r="DJ12" s="664"/>
      <c r="DK12" s="664"/>
      <c r="DL12" s="664"/>
      <c r="DM12" s="664"/>
      <c r="DN12" s="664"/>
      <c r="DO12" s="664"/>
      <c r="DP12" s="665"/>
      <c r="DQ12" s="669">
        <v>967671</v>
      </c>
      <c r="DR12" s="664"/>
      <c r="DS12" s="664"/>
      <c r="DT12" s="664"/>
      <c r="DU12" s="664"/>
      <c r="DV12" s="664"/>
      <c r="DW12" s="664"/>
      <c r="DX12" s="664"/>
      <c r="DY12" s="664"/>
      <c r="DZ12" s="664"/>
      <c r="EA12" s="664"/>
      <c r="EB12" s="664"/>
      <c r="EC12" s="704"/>
    </row>
    <row r="13" spans="2:143" ht="11.25" customHeight="1" x14ac:dyDescent="0.15">
      <c r="B13" s="658" t="s">
        <v>257</v>
      </c>
      <c r="C13" s="659"/>
      <c r="D13" s="659"/>
      <c r="E13" s="659"/>
      <c r="F13" s="659"/>
      <c r="G13" s="659"/>
      <c r="H13" s="659"/>
      <c r="I13" s="659"/>
      <c r="J13" s="659"/>
      <c r="K13" s="659"/>
      <c r="L13" s="659"/>
      <c r="M13" s="659"/>
      <c r="N13" s="659"/>
      <c r="O13" s="659"/>
      <c r="P13" s="659"/>
      <c r="Q13" s="660"/>
      <c r="R13" s="661">
        <v>33680</v>
      </c>
      <c r="S13" s="664"/>
      <c r="T13" s="664"/>
      <c r="U13" s="664"/>
      <c r="V13" s="664"/>
      <c r="W13" s="664"/>
      <c r="X13" s="664"/>
      <c r="Y13" s="665"/>
      <c r="Z13" s="723">
        <v>0</v>
      </c>
      <c r="AA13" s="723"/>
      <c r="AB13" s="723"/>
      <c r="AC13" s="723"/>
      <c r="AD13" s="724">
        <v>33680</v>
      </c>
      <c r="AE13" s="724"/>
      <c r="AF13" s="724"/>
      <c r="AG13" s="724"/>
      <c r="AH13" s="724"/>
      <c r="AI13" s="724"/>
      <c r="AJ13" s="724"/>
      <c r="AK13" s="724"/>
      <c r="AL13" s="666">
        <v>0.1</v>
      </c>
      <c r="AM13" s="667"/>
      <c r="AN13" s="667"/>
      <c r="AO13" s="725"/>
      <c r="AP13" s="658" t="s">
        <v>258</v>
      </c>
      <c r="AQ13" s="659"/>
      <c r="AR13" s="659"/>
      <c r="AS13" s="659"/>
      <c r="AT13" s="659"/>
      <c r="AU13" s="659"/>
      <c r="AV13" s="659"/>
      <c r="AW13" s="659"/>
      <c r="AX13" s="659"/>
      <c r="AY13" s="659"/>
      <c r="AZ13" s="659"/>
      <c r="BA13" s="659"/>
      <c r="BB13" s="659"/>
      <c r="BC13" s="659"/>
      <c r="BD13" s="659"/>
      <c r="BE13" s="659"/>
      <c r="BF13" s="660"/>
      <c r="BG13" s="661">
        <v>5806437</v>
      </c>
      <c r="BH13" s="664"/>
      <c r="BI13" s="664"/>
      <c r="BJ13" s="664"/>
      <c r="BK13" s="664"/>
      <c r="BL13" s="664"/>
      <c r="BM13" s="664"/>
      <c r="BN13" s="665"/>
      <c r="BO13" s="723">
        <v>46.2</v>
      </c>
      <c r="BP13" s="723"/>
      <c r="BQ13" s="723"/>
      <c r="BR13" s="723"/>
      <c r="BS13" s="669" t="s">
        <v>185</v>
      </c>
      <c r="BT13" s="664"/>
      <c r="BU13" s="664"/>
      <c r="BV13" s="664"/>
      <c r="BW13" s="664"/>
      <c r="BX13" s="664"/>
      <c r="BY13" s="664"/>
      <c r="BZ13" s="664"/>
      <c r="CA13" s="664"/>
      <c r="CB13" s="704"/>
      <c r="CD13" s="705" t="s">
        <v>259</v>
      </c>
      <c r="CE13" s="702"/>
      <c r="CF13" s="702"/>
      <c r="CG13" s="702"/>
      <c r="CH13" s="702"/>
      <c r="CI13" s="702"/>
      <c r="CJ13" s="702"/>
      <c r="CK13" s="702"/>
      <c r="CL13" s="702"/>
      <c r="CM13" s="702"/>
      <c r="CN13" s="702"/>
      <c r="CO13" s="702"/>
      <c r="CP13" s="702"/>
      <c r="CQ13" s="703"/>
      <c r="CR13" s="661">
        <v>5580647</v>
      </c>
      <c r="CS13" s="664"/>
      <c r="CT13" s="664"/>
      <c r="CU13" s="664"/>
      <c r="CV13" s="664"/>
      <c r="CW13" s="664"/>
      <c r="CX13" s="664"/>
      <c r="CY13" s="665"/>
      <c r="CZ13" s="723">
        <v>7.6</v>
      </c>
      <c r="DA13" s="723"/>
      <c r="DB13" s="723"/>
      <c r="DC13" s="723"/>
      <c r="DD13" s="669">
        <v>2413907</v>
      </c>
      <c r="DE13" s="664"/>
      <c r="DF13" s="664"/>
      <c r="DG13" s="664"/>
      <c r="DH13" s="664"/>
      <c r="DI13" s="664"/>
      <c r="DJ13" s="664"/>
      <c r="DK13" s="664"/>
      <c r="DL13" s="664"/>
      <c r="DM13" s="664"/>
      <c r="DN13" s="664"/>
      <c r="DO13" s="664"/>
      <c r="DP13" s="665"/>
      <c r="DQ13" s="669">
        <v>3084795</v>
      </c>
      <c r="DR13" s="664"/>
      <c r="DS13" s="664"/>
      <c r="DT13" s="664"/>
      <c r="DU13" s="664"/>
      <c r="DV13" s="664"/>
      <c r="DW13" s="664"/>
      <c r="DX13" s="664"/>
      <c r="DY13" s="664"/>
      <c r="DZ13" s="664"/>
      <c r="EA13" s="664"/>
      <c r="EB13" s="664"/>
      <c r="EC13" s="704"/>
    </row>
    <row r="14" spans="2:143" ht="11.25" customHeight="1" x14ac:dyDescent="0.15">
      <c r="B14" s="658" t="s">
        <v>260</v>
      </c>
      <c r="C14" s="659"/>
      <c r="D14" s="659"/>
      <c r="E14" s="659"/>
      <c r="F14" s="659"/>
      <c r="G14" s="659"/>
      <c r="H14" s="659"/>
      <c r="I14" s="659"/>
      <c r="J14" s="659"/>
      <c r="K14" s="659"/>
      <c r="L14" s="659"/>
      <c r="M14" s="659"/>
      <c r="N14" s="659"/>
      <c r="O14" s="659"/>
      <c r="P14" s="659"/>
      <c r="Q14" s="660"/>
      <c r="R14" s="661" t="s">
        <v>248</v>
      </c>
      <c r="S14" s="664"/>
      <c r="T14" s="664"/>
      <c r="U14" s="664"/>
      <c r="V14" s="664"/>
      <c r="W14" s="664"/>
      <c r="X14" s="664"/>
      <c r="Y14" s="665"/>
      <c r="Z14" s="723" t="s">
        <v>248</v>
      </c>
      <c r="AA14" s="723"/>
      <c r="AB14" s="723"/>
      <c r="AC14" s="723"/>
      <c r="AD14" s="724" t="s">
        <v>185</v>
      </c>
      <c r="AE14" s="724"/>
      <c r="AF14" s="724"/>
      <c r="AG14" s="724"/>
      <c r="AH14" s="724"/>
      <c r="AI14" s="724"/>
      <c r="AJ14" s="724"/>
      <c r="AK14" s="724"/>
      <c r="AL14" s="666" t="s">
        <v>185</v>
      </c>
      <c r="AM14" s="667"/>
      <c r="AN14" s="667"/>
      <c r="AO14" s="725"/>
      <c r="AP14" s="658" t="s">
        <v>261</v>
      </c>
      <c r="AQ14" s="659"/>
      <c r="AR14" s="659"/>
      <c r="AS14" s="659"/>
      <c r="AT14" s="659"/>
      <c r="AU14" s="659"/>
      <c r="AV14" s="659"/>
      <c r="AW14" s="659"/>
      <c r="AX14" s="659"/>
      <c r="AY14" s="659"/>
      <c r="AZ14" s="659"/>
      <c r="BA14" s="659"/>
      <c r="BB14" s="659"/>
      <c r="BC14" s="659"/>
      <c r="BD14" s="659"/>
      <c r="BE14" s="659"/>
      <c r="BF14" s="660"/>
      <c r="BG14" s="661">
        <v>416681</v>
      </c>
      <c r="BH14" s="664"/>
      <c r="BI14" s="664"/>
      <c r="BJ14" s="664"/>
      <c r="BK14" s="664"/>
      <c r="BL14" s="664"/>
      <c r="BM14" s="664"/>
      <c r="BN14" s="665"/>
      <c r="BO14" s="723">
        <v>3.3</v>
      </c>
      <c r="BP14" s="723"/>
      <c r="BQ14" s="723"/>
      <c r="BR14" s="723"/>
      <c r="BS14" s="669" t="s">
        <v>248</v>
      </c>
      <c r="BT14" s="664"/>
      <c r="BU14" s="664"/>
      <c r="BV14" s="664"/>
      <c r="BW14" s="664"/>
      <c r="BX14" s="664"/>
      <c r="BY14" s="664"/>
      <c r="BZ14" s="664"/>
      <c r="CA14" s="664"/>
      <c r="CB14" s="704"/>
      <c r="CD14" s="705" t="s">
        <v>262</v>
      </c>
      <c r="CE14" s="702"/>
      <c r="CF14" s="702"/>
      <c r="CG14" s="702"/>
      <c r="CH14" s="702"/>
      <c r="CI14" s="702"/>
      <c r="CJ14" s="702"/>
      <c r="CK14" s="702"/>
      <c r="CL14" s="702"/>
      <c r="CM14" s="702"/>
      <c r="CN14" s="702"/>
      <c r="CO14" s="702"/>
      <c r="CP14" s="702"/>
      <c r="CQ14" s="703"/>
      <c r="CR14" s="661">
        <v>2837017</v>
      </c>
      <c r="CS14" s="664"/>
      <c r="CT14" s="664"/>
      <c r="CU14" s="664"/>
      <c r="CV14" s="664"/>
      <c r="CW14" s="664"/>
      <c r="CX14" s="664"/>
      <c r="CY14" s="665"/>
      <c r="CZ14" s="723">
        <v>3.9</v>
      </c>
      <c r="DA14" s="723"/>
      <c r="DB14" s="723"/>
      <c r="DC14" s="723"/>
      <c r="DD14" s="669">
        <v>995556</v>
      </c>
      <c r="DE14" s="664"/>
      <c r="DF14" s="664"/>
      <c r="DG14" s="664"/>
      <c r="DH14" s="664"/>
      <c r="DI14" s="664"/>
      <c r="DJ14" s="664"/>
      <c r="DK14" s="664"/>
      <c r="DL14" s="664"/>
      <c r="DM14" s="664"/>
      <c r="DN14" s="664"/>
      <c r="DO14" s="664"/>
      <c r="DP14" s="665"/>
      <c r="DQ14" s="669">
        <v>1686671</v>
      </c>
      <c r="DR14" s="664"/>
      <c r="DS14" s="664"/>
      <c r="DT14" s="664"/>
      <c r="DU14" s="664"/>
      <c r="DV14" s="664"/>
      <c r="DW14" s="664"/>
      <c r="DX14" s="664"/>
      <c r="DY14" s="664"/>
      <c r="DZ14" s="664"/>
      <c r="EA14" s="664"/>
      <c r="EB14" s="664"/>
      <c r="EC14" s="704"/>
    </row>
    <row r="15" spans="2:143" ht="11.25" customHeight="1" x14ac:dyDescent="0.15">
      <c r="B15" s="658" t="s">
        <v>263</v>
      </c>
      <c r="C15" s="659"/>
      <c r="D15" s="659"/>
      <c r="E15" s="659"/>
      <c r="F15" s="659"/>
      <c r="G15" s="659"/>
      <c r="H15" s="659"/>
      <c r="I15" s="659"/>
      <c r="J15" s="659"/>
      <c r="K15" s="659"/>
      <c r="L15" s="659"/>
      <c r="M15" s="659"/>
      <c r="N15" s="659"/>
      <c r="O15" s="659"/>
      <c r="P15" s="659"/>
      <c r="Q15" s="660"/>
      <c r="R15" s="661">
        <v>114868</v>
      </c>
      <c r="S15" s="664"/>
      <c r="T15" s="664"/>
      <c r="U15" s="664"/>
      <c r="V15" s="664"/>
      <c r="W15" s="664"/>
      <c r="X15" s="664"/>
      <c r="Y15" s="665"/>
      <c r="Z15" s="723">
        <v>0.2</v>
      </c>
      <c r="AA15" s="723"/>
      <c r="AB15" s="723"/>
      <c r="AC15" s="723"/>
      <c r="AD15" s="724">
        <v>114868</v>
      </c>
      <c r="AE15" s="724"/>
      <c r="AF15" s="724"/>
      <c r="AG15" s="724"/>
      <c r="AH15" s="724"/>
      <c r="AI15" s="724"/>
      <c r="AJ15" s="724"/>
      <c r="AK15" s="724"/>
      <c r="AL15" s="666">
        <v>0.3</v>
      </c>
      <c r="AM15" s="667"/>
      <c r="AN15" s="667"/>
      <c r="AO15" s="725"/>
      <c r="AP15" s="658" t="s">
        <v>264</v>
      </c>
      <c r="AQ15" s="659"/>
      <c r="AR15" s="659"/>
      <c r="AS15" s="659"/>
      <c r="AT15" s="659"/>
      <c r="AU15" s="659"/>
      <c r="AV15" s="659"/>
      <c r="AW15" s="659"/>
      <c r="AX15" s="659"/>
      <c r="AY15" s="659"/>
      <c r="AZ15" s="659"/>
      <c r="BA15" s="659"/>
      <c r="BB15" s="659"/>
      <c r="BC15" s="659"/>
      <c r="BD15" s="659"/>
      <c r="BE15" s="659"/>
      <c r="BF15" s="660"/>
      <c r="BG15" s="661">
        <v>899434</v>
      </c>
      <c r="BH15" s="664"/>
      <c r="BI15" s="664"/>
      <c r="BJ15" s="664"/>
      <c r="BK15" s="664"/>
      <c r="BL15" s="664"/>
      <c r="BM15" s="664"/>
      <c r="BN15" s="665"/>
      <c r="BO15" s="723">
        <v>7.2</v>
      </c>
      <c r="BP15" s="723"/>
      <c r="BQ15" s="723"/>
      <c r="BR15" s="723"/>
      <c r="BS15" s="669" t="s">
        <v>185</v>
      </c>
      <c r="BT15" s="664"/>
      <c r="BU15" s="664"/>
      <c r="BV15" s="664"/>
      <c r="BW15" s="664"/>
      <c r="BX15" s="664"/>
      <c r="BY15" s="664"/>
      <c r="BZ15" s="664"/>
      <c r="CA15" s="664"/>
      <c r="CB15" s="704"/>
      <c r="CD15" s="705" t="s">
        <v>265</v>
      </c>
      <c r="CE15" s="702"/>
      <c r="CF15" s="702"/>
      <c r="CG15" s="702"/>
      <c r="CH15" s="702"/>
      <c r="CI15" s="702"/>
      <c r="CJ15" s="702"/>
      <c r="CK15" s="702"/>
      <c r="CL15" s="702"/>
      <c r="CM15" s="702"/>
      <c r="CN15" s="702"/>
      <c r="CO15" s="702"/>
      <c r="CP15" s="702"/>
      <c r="CQ15" s="703"/>
      <c r="CR15" s="661">
        <v>8504882</v>
      </c>
      <c r="CS15" s="664"/>
      <c r="CT15" s="664"/>
      <c r="CU15" s="664"/>
      <c r="CV15" s="664"/>
      <c r="CW15" s="664"/>
      <c r="CX15" s="664"/>
      <c r="CY15" s="665"/>
      <c r="CZ15" s="723">
        <v>11.6</v>
      </c>
      <c r="DA15" s="723"/>
      <c r="DB15" s="723"/>
      <c r="DC15" s="723"/>
      <c r="DD15" s="669">
        <v>3973676</v>
      </c>
      <c r="DE15" s="664"/>
      <c r="DF15" s="664"/>
      <c r="DG15" s="664"/>
      <c r="DH15" s="664"/>
      <c r="DI15" s="664"/>
      <c r="DJ15" s="664"/>
      <c r="DK15" s="664"/>
      <c r="DL15" s="664"/>
      <c r="DM15" s="664"/>
      <c r="DN15" s="664"/>
      <c r="DO15" s="664"/>
      <c r="DP15" s="665"/>
      <c r="DQ15" s="669">
        <v>4039029</v>
      </c>
      <c r="DR15" s="664"/>
      <c r="DS15" s="664"/>
      <c r="DT15" s="664"/>
      <c r="DU15" s="664"/>
      <c r="DV15" s="664"/>
      <c r="DW15" s="664"/>
      <c r="DX15" s="664"/>
      <c r="DY15" s="664"/>
      <c r="DZ15" s="664"/>
      <c r="EA15" s="664"/>
      <c r="EB15" s="664"/>
      <c r="EC15" s="704"/>
    </row>
    <row r="16" spans="2:143" ht="11.25" customHeight="1" x14ac:dyDescent="0.15">
      <c r="B16" s="658" t="s">
        <v>266</v>
      </c>
      <c r="C16" s="659"/>
      <c r="D16" s="659"/>
      <c r="E16" s="659"/>
      <c r="F16" s="659"/>
      <c r="G16" s="659"/>
      <c r="H16" s="659"/>
      <c r="I16" s="659"/>
      <c r="J16" s="659"/>
      <c r="K16" s="659"/>
      <c r="L16" s="659"/>
      <c r="M16" s="659"/>
      <c r="N16" s="659"/>
      <c r="O16" s="659"/>
      <c r="P16" s="659"/>
      <c r="Q16" s="660"/>
      <c r="R16" s="661" t="s">
        <v>185</v>
      </c>
      <c r="S16" s="664"/>
      <c r="T16" s="664"/>
      <c r="U16" s="664"/>
      <c r="V16" s="664"/>
      <c r="W16" s="664"/>
      <c r="X16" s="664"/>
      <c r="Y16" s="665"/>
      <c r="Z16" s="723" t="s">
        <v>248</v>
      </c>
      <c r="AA16" s="723"/>
      <c r="AB16" s="723"/>
      <c r="AC16" s="723"/>
      <c r="AD16" s="724" t="s">
        <v>185</v>
      </c>
      <c r="AE16" s="724"/>
      <c r="AF16" s="724"/>
      <c r="AG16" s="724"/>
      <c r="AH16" s="724"/>
      <c r="AI16" s="724"/>
      <c r="AJ16" s="724"/>
      <c r="AK16" s="724"/>
      <c r="AL16" s="666" t="s">
        <v>185</v>
      </c>
      <c r="AM16" s="667"/>
      <c r="AN16" s="667"/>
      <c r="AO16" s="725"/>
      <c r="AP16" s="658" t="s">
        <v>267</v>
      </c>
      <c r="AQ16" s="659"/>
      <c r="AR16" s="659"/>
      <c r="AS16" s="659"/>
      <c r="AT16" s="659"/>
      <c r="AU16" s="659"/>
      <c r="AV16" s="659"/>
      <c r="AW16" s="659"/>
      <c r="AX16" s="659"/>
      <c r="AY16" s="659"/>
      <c r="AZ16" s="659"/>
      <c r="BA16" s="659"/>
      <c r="BB16" s="659"/>
      <c r="BC16" s="659"/>
      <c r="BD16" s="659"/>
      <c r="BE16" s="659"/>
      <c r="BF16" s="660"/>
      <c r="BG16" s="661" t="s">
        <v>185</v>
      </c>
      <c r="BH16" s="664"/>
      <c r="BI16" s="664"/>
      <c r="BJ16" s="664"/>
      <c r="BK16" s="664"/>
      <c r="BL16" s="664"/>
      <c r="BM16" s="664"/>
      <c r="BN16" s="665"/>
      <c r="BO16" s="723" t="s">
        <v>185</v>
      </c>
      <c r="BP16" s="723"/>
      <c r="BQ16" s="723"/>
      <c r="BR16" s="723"/>
      <c r="BS16" s="669" t="s">
        <v>139</v>
      </c>
      <c r="BT16" s="664"/>
      <c r="BU16" s="664"/>
      <c r="BV16" s="664"/>
      <c r="BW16" s="664"/>
      <c r="BX16" s="664"/>
      <c r="BY16" s="664"/>
      <c r="BZ16" s="664"/>
      <c r="CA16" s="664"/>
      <c r="CB16" s="704"/>
      <c r="CD16" s="705" t="s">
        <v>268</v>
      </c>
      <c r="CE16" s="702"/>
      <c r="CF16" s="702"/>
      <c r="CG16" s="702"/>
      <c r="CH16" s="702"/>
      <c r="CI16" s="702"/>
      <c r="CJ16" s="702"/>
      <c r="CK16" s="702"/>
      <c r="CL16" s="702"/>
      <c r="CM16" s="702"/>
      <c r="CN16" s="702"/>
      <c r="CO16" s="702"/>
      <c r="CP16" s="702"/>
      <c r="CQ16" s="703"/>
      <c r="CR16" s="661">
        <v>635790</v>
      </c>
      <c r="CS16" s="664"/>
      <c r="CT16" s="664"/>
      <c r="CU16" s="664"/>
      <c r="CV16" s="664"/>
      <c r="CW16" s="664"/>
      <c r="CX16" s="664"/>
      <c r="CY16" s="665"/>
      <c r="CZ16" s="723">
        <v>0.9</v>
      </c>
      <c r="DA16" s="723"/>
      <c r="DB16" s="723"/>
      <c r="DC16" s="723"/>
      <c r="DD16" s="669" t="s">
        <v>185</v>
      </c>
      <c r="DE16" s="664"/>
      <c r="DF16" s="664"/>
      <c r="DG16" s="664"/>
      <c r="DH16" s="664"/>
      <c r="DI16" s="664"/>
      <c r="DJ16" s="664"/>
      <c r="DK16" s="664"/>
      <c r="DL16" s="664"/>
      <c r="DM16" s="664"/>
      <c r="DN16" s="664"/>
      <c r="DO16" s="664"/>
      <c r="DP16" s="665"/>
      <c r="DQ16" s="669">
        <v>293423</v>
      </c>
      <c r="DR16" s="664"/>
      <c r="DS16" s="664"/>
      <c r="DT16" s="664"/>
      <c r="DU16" s="664"/>
      <c r="DV16" s="664"/>
      <c r="DW16" s="664"/>
      <c r="DX16" s="664"/>
      <c r="DY16" s="664"/>
      <c r="DZ16" s="664"/>
      <c r="EA16" s="664"/>
      <c r="EB16" s="664"/>
      <c r="EC16" s="704"/>
    </row>
    <row r="17" spans="2:133" ht="11.25" customHeight="1" x14ac:dyDescent="0.15">
      <c r="B17" s="658" t="s">
        <v>269</v>
      </c>
      <c r="C17" s="659"/>
      <c r="D17" s="659"/>
      <c r="E17" s="659"/>
      <c r="F17" s="659"/>
      <c r="G17" s="659"/>
      <c r="H17" s="659"/>
      <c r="I17" s="659"/>
      <c r="J17" s="659"/>
      <c r="K17" s="659"/>
      <c r="L17" s="659"/>
      <c r="M17" s="659"/>
      <c r="N17" s="659"/>
      <c r="O17" s="659"/>
      <c r="P17" s="659"/>
      <c r="Q17" s="660"/>
      <c r="R17" s="661">
        <v>64144</v>
      </c>
      <c r="S17" s="664"/>
      <c r="T17" s="664"/>
      <c r="U17" s="664"/>
      <c r="V17" s="664"/>
      <c r="W17" s="664"/>
      <c r="X17" s="664"/>
      <c r="Y17" s="665"/>
      <c r="Z17" s="723">
        <v>0.1</v>
      </c>
      <c r="AA17" s="723"/>
      <c r="AB17" s="723"/>
      <c r="AC17" s="723"/>
      <c r="AD17" s="724">
        <v>64144</v>
      </c>
      <c r="AE17" s="724"/>
      <c r="AF17" s="724"/>
      <c r="AG17" s="724"/>
      <c r="AH17" s="724"/>
      <c r="AI17" s="724"/>
      <c r="AJ17" s="724"/>
      <c r="AK17" s="724"/>
      <c r="AL17" s="666">
        <v>0.2</v>
      </c>
      <c r="AM17" s="667"/>
      <c r="AN17" s="667"/>
      <c r="AO17" s="725"/>
      <c r="AP17" s="658" t="s">
        <v>270</v>
      </c>
      <c r="AQ17" s="659"/>
      <c r="AR17" s="659"/>
      <c r="AS17" s="659"/>
      <c r="AT17" s="659"/>
      <c r="AU17" s="659"/>
      <c r="AV17" s="659"/>
      <c r="AW17" s="659"/>
      <c r="AX17" s="659"/>
      <c r="AY17" s="659"/>
      <c r="AZ17" s="659"/>
      <c r="BA17" s="659"/>
      <c r="BB17" s="659"/>
      <c r="BC17" s="659"/>
      <c r="BD17" s="659"/>
      <c r="BE17" s="659"/>
      <c r="BF17" s="660"/>
      <c r="BG17" s="661" t="s">
        <v>185</v>
      </c>
      <c r="BH17" s="664"/>
      <c r="BI17" s="664"/>
      <c r="BJ17" s="664"/>
      <c r="BK17" s="664"/>
      <c r="BL17" s="664"/>
      <c r="BM17" s="664"/>
      <c r="BN17" s="665"/>
      <c r="BO17" s="723" t="s">
        <v>185</v>
      </c>
      <c r="BP17" s="723"/>
      <c r="BQ17" s="723"/>
      <c r="BR17" s="723"/>
      <c r="BS17" s="669" t="s">
        <v>248</v>
      </c>
      <c r="BT17" s="664"/>
      <c r="BU17" s="664"/>
      <c r="BV17" s="664"/>
      <c r="BW17" s="664"/>
      <c r="BX17" s="664"/>
      <c r="BY17" s="664"/>
      <c r="BZ17" s="664"/>
      <c r="CA17" s="664"/>
      <c r="CB17" s="704"/>
      <c r="CD17" s="705" t="s">
        <v>271</v>
      </c>
      <c r="CE17" s="702"/>
      <c r="CF17" s="702"/>
      <c r="CG17" s="702"/>
      <c r="CH17" s="702"/>
      <c r="CI17" s="702"/>
      <c r="CJ17" s="702"/>
      <c r="CK17" s="702"/>
      <c r="CL17" s="702"/>
      <c r="CM17" s="702"/>
      <c r="CN17" s="702"/>
      <c r="CO17" s="702"/>
      <c r="CP17" s="702"/>
      <c r="CQ17" s="703"/>
      <c r="CR17" s="661">
        <v>8055409</v>
      </c>
      <c r="CS17" s="664"/>
      <c r="CT17" s="664"/>
      <c r="CU17" s="664"/>
      <c r="CV17" s="664"/>
      <c r="CW17" s="664"/>
      <c r="CX17" s="664"/>
      <c r="CY17" s="665"/>
      <c r="CZ17" s="723">
        <v>11</v>
      </c>
      <c r="DA17" s="723"/>
      <c r="DB17" s="723"/>
      <c r="DC17" s="723"/>
      <c r="DD17" s="669" t="s">
        <v>185</v>
      </c>
      <c r="DE17" s="664"/>
      <c r="DF17" s="664"/>
      <c r="DG17" s="664"/>
      <c r="DH17" s="664"/>
      <c r="DI17" s="664"/>
      <c r="DJ17" s="664"/>
      <c r="DK17" s="664"/>
      <c r="DL17" s="664"/>
      <c r="DM17" s="664"/>
      <c r="DN17" s="664"/>
      <c r="DO17" s="664"/>
      <c r="DP17" s="665"/>
      <c r="DQ17" s="669">
        <v>7747497</v>
      </c>
      <c r="DR17" s="664"/>
      <c r="DS17" s="664"/>
      <c r="DT17" s="664"/>
      <c r="DU17" s="664"/>
      <c r="DV17" s="664"/>
      <c r="DW17" s="664"/>
      <c r="DX17" s="664"/>
      <c r="DY17" s="664"/>
      <c r="DZ17" s="664"/>
      <c r="EA17" s="664"/>
      <c r="EB17" s="664"/>
      <c r="EC17" s="704"/>
    </row>
    <row r="18" spans="2:133" ht="11.25" customHeight="1" x14ac:dyDescent="0.15">
      <c r="B18" s="658" t="s">
        <v>272</v>
      </c>
      <c r="C18" s="659"/>
      <c r="D18" s="659"/>
      <c r="E18" s="659"/>
      <c r="F18" s="659"/>
      <c r="G18" s="659"/>
      <c r="H18" s="659"/>
      <c r="I18" s="659"/>
      <c r="J18" s="659"/>
      <c r="K18" s="659"/>
      <c r="L18" s="659"/>
      <c r="M18" s="659"/>
      <c r="N18" s="659"/>
      <c r="O18" s="659"/>
      <c r="P18" s="659"/>
      <c r="Q18" s="660"/>
      <c r="R18" s="661">
        <v>19134866</v>
      </c>
      <c r="S18" s="664"/>
      <c r="T18" s="664"/>
      <c r="U18" s="664"/>
      <c r="V18" s="664"/>
      <c r="W18" s="664"/>
      <c r="X18" s="664"/>
      <c r="Y18" s="665"/>
      <c r="Z18" s="723">
        <v>25.8</v>
      </c>
      <c r="AA18" s="723"/>
      <c r="AB18" s="723"/>
      <c r="AC18" s="723"/>
      <c r="AD18" s="724">
        <v>17293766</v>
      </c>
      <c r="AE18" s="724"/>
      <c r="AF18" s="724"/>
      <c r="AG18" s="724"/>
      <c r="AH18" s="724"/>
      <c r="AI18" s="724"/>
      <c r="AJ18" s="724"/>
      <c r="AK18" s="724"/>
      <c r="AL18" s="666">
        <v>52.4</v>
      </c>
      <c r="AM18" s="667"/>
      <c r="AN18" s="667"/>
      <c r="AO18" s="725"/>
      <c r="AP18" s="658" t="s">
        <v>273</v>
      </c>
      <c r="AQ18" s="659"/>
      <c r="AR18" s="659"/>
      <c r="AS18" s="659"/>
      <c r="AT18" s="659"/>
      <c r="AU18" s="659"/>
      <c r="AV18" s="659"/>
      <c r="AW18" s="659"/>
      <c r="AX18" s="659"/>
      <c r="AY18" s="659"/>
      <c r="AZ18" s="659"/>
      <c r="BA18" s="659"/>
      <c r="BB18" s="659"/>
      <c r="BC18" s="659"/>
      <c r="BD18" s="659"/>
      <c r="BE18" s="659"/>
      <c r="BF18" s="660"/>
      <c r="BG18" s="661" t="s">
        <v>248</v>
      </c>
      <c r="BH18" s="664"/>
      <c r="BI18" s="664"/>
      <c r="BJ18" s="664"/>
      <c r="BK18" s="664"/>
      <c r="BL18" s="664"/>
      <c r="BM18" s="664"/>
      <c r="BN18" s="665"/>
      <c r="BO18" s="723" t="s">
        <v>248</v>
      </c>
      <c r="BP18" s="723"/>
      <c r="BQ18" s="723"/>
      <c r="BR18" s="723"/>
      <c r="BS18" s="669" t="s">
        <v>248</v>
      </c>
      <c r="BT18" s="664"/>
      <c r="BU18" s="664"/>
      <c r="BV18" s="664"/>
      <c r="BW18" s="664"/>
      <c r="BX18" s="664"/>
      <c r="BY18" s="664"/>
      <c r="BZ18" s="664"/>
      <c r="CA18" s="664"/>
      <c r="CB18" s="704"/>
      <c r="CD18" s="705" t="s">
        <v>274</v>
      </c>
      <c r="CE18" s="702"/>
      <c r="CF18" s="702"/>
      <c r="CG18" s="702"/>
      <c r="CH18" s="702"/>
      <c r="CI18" s="702"/>
      <c r="CJ18" s="702"/>
      <c r="CK18" s="702"/>
      <c r="CL18" s="702"/>
      <c r="CM18" s="702"/>
      <c r="CN18" s="702"/>
      <c r="CO18" s="702"/>
      <c r="CP18" s="702"/>
      <c r="CQ18" s="703"/>
      <c r="CR18" s="661">
        <v>95556</v>
      </c>
      <c r="CS18" s="664"/>
      <c r="CT18" s="664"/>
      <c r="CU18" s="664"/>
      <c r="CV18" s="664"/>
      <c r="CW18" s="664"/>
      <c r="CX18" s="664"/>
      <c r="CY18" s="665"/>
      <c r="CZ18" s="723">
        <v>0.1</v>
      </c>
      <c r="DA18" s="723"/>
      <c r="DB18" s="723"/>
      <c r="DC18" s="723"/>
      <c r="DD18" s="669">
        <v>94400</v>
      </c>
      <c r="DE18" s="664"/>
      <c r="DF18" s="664"/>
      <c r="DG18" s="664"/>
      <c r="DH18" s="664"/>
      <c r="DI18" s="664"/>
      <c r="DJ18" s="664"/>
      <c r="DK18" s="664"/>
      <c r="DL18" s="664"/>
      <c r="DM18" s="664"/>
      <c r="DN18" s="664"/>
      <c r="DO18" s="664"/>
      <c r="DP18" s="665"/>
      <c r="DQ18" s="669">
        <v>95556</v>
      </c>
      <c r="DR18" s="664"/>
      <c r="DS18" s="664"/>
      <c r="DT18" s="664"/>
      <c r="DU18" s="664"/>
      <c r="DV18" s="664"/>
      <c r="DW18" s="664"/>
      <c r="DX18" s="664"/>
      <c r="DY18" s="664"/>
      <c r="DZ18" s="664"/>
      <c r="EA18" s="664"/>
      <c r="EB18" s="664"/>
      <c r="EC18" s="704"/>
    </row>
    <row r="19" spans="2:133" ht="11.25" customHeight="1" x14ac:dyDescent="0.15">
      <c r="B19" s="658" t="s">
        <v>275</v>
      </c>
      <c r="C19" s="659"/>
      <c r="D19" s="659"/>
      <c r="E19" s="659"/>
      <c r="F19" s="659"/>
      <c r="G19" s="659"/>
      <c r="H19" s="659"/>
      <c r="I19" s="659"/>
      <c r="J19" s="659"/>
      <c r="K19" s="659"/>
      <c r="L19" s="659"/>
      <c r="M19" s="659"/>
      <c r="N19" s="659"/>
      <c r="O19" s="659"/>
      <c r="P19" s="659"/>
      <c r="Q19" s="660"/>
      <c r="R19" s="661">
        <v>17293766</v>
      </c>
      <c r="S19" s="664"/>
      <c r="T19" s="664"/>
      <c r="U19" s="664"/>
      <c r="V19" s="664"/>
      <c r="W19" s="664"/>
      <c r="X19" s="664"/>
      <c r="Y19" s="665"/>
      <c r="Z19" s="723">
        <v>23.4</v>
      </c>
      <c r="AA19" s="723"/>
      <c r="AB19" s="723"/>
      <c r="AC19" s="723"/>
      <c r="AD19" s="724">
        <v>17293766</v>
      </c>
      <c r="AE19" s="724"/>
      <c r="AF19" s="724"/>
      <c r="AG19" s="724"/>
      <c r="AH19" s="724"/>
      <c r="AI19" s="724"/>
      <c r="AJ19" s="724"/>
      <c r="AK19" s="724"/>
      <c r="AL19" s="666">
        <v>52.4</v>
      </c>
      <c r="AM19" s="667"/>
      <c r="AN19" s="667"/>
      <c r="AO19" s="725"/>
      <c r="AP19" s="658" t="s">
        <v>276</v>
      </c>
      <c r="AQ19" s="659"/>
      <c r="AR19" s="659"/>
      <c r="AS19" s="659"/>
      <c r="AT19" s="659"/>
      <c r="AU19" s="659"/>
      <c r="AV19" s="659"/>
      <c r="AW19" s="659"/>
      <c r="AX19" s="659"/>
      <c r="AY19" s="659"/>
      <c r="AZ19" s="659"/>
      <c r="BA19" s="659"/>
      <c r="BB19" s="659"/>
      <c r="BC19" s="659"/>
      <c r="BD19" s="659"/>
      <c r="BE19" s="659"/>
      <c r="BF19" s="660"/>
      <c r="BG19" s="661">
        <v>19428</v>
      </c>
      <c r="BH19" s="664"/>
      <c r="BI19" s="664"/>
      <c r="BJ19" s="664"/>
      <c r="BK19" s="664"/>
      <c r="BL19" s="664"/>
      <c r="BM19" s="664"/>
      <c r="BN19" s="665"/>
      <c r="BO19" s="723">
        <v>0.2</v>
      </c>
      <c r="BP19" s="723"/>
      <c r="BQ19" s="723"/>
      <c r="BR19" s="723"/>
      <c r="BS19" s="669" t="s">
        <v>139</v>
      </c>
      <c r="BT19" s="664"/>
      <c r="BU19" s="664"/>
      <c r="BV19" s="664"/>
      <c r="BW19" s="664"/>
      <c r="BX19" s="664"/>
      <c r="BY19" s="664"/>
      <c r="BZ19" s="664"/>
      <c r="CA19" s="664"/>
      <c r="CB19" s="704"/>
      <c r="CD19" s="705" t="s">
        <v>277</v>
      </c>
      <c r="CE19" s="702"/>
      <c r="CF19" s="702"/>
      <c r="CG19" s="702"/>
      <c r="CH19" s="702"/>
      <c r="CI19" s="702"/>
      <c r="CJ19" s="702"/>
      <c r="CK19" s="702"/>
      <c r="CL19" s="702"/>
      <c r="CM19" s="702"/>
      <c r="CN19" s="702"/>
      <c r="CO19" s="702"/>
      <c r="CP19" s="702"/>
      <c r="CQ19" s="703"/>
      <c r="CR19" s="661" t="s">
        <v>248</v>
      </c>
      <c r="CS19" s="664"/>
      <c r="CT19" s="664"/>
      <c r="CU19" s="664"/>
      <c r="CV19" s="664"/>
      <c r="CW19" s="664"/>
      <c r="CX19" s="664"/>
      <c r="CY19" s="665"/>
      <c r="CZ19" s="723" t="s">
        <v>248</v>
      </c>
      <c r="DA19" s="723"/>
      <c r="DB19" s="723"/>
      <c r="DC19" s="723"/>
      <c r="DD19" s="669" t="s">
        <v>185</v>
      </c>
      <c r="DE19" s="664"/>
      <c r="DF19" s="664"/>
      <c r="DG19" s="664"/>
      <c r="DH19" s="664"/>
      <c r="DI19" s="664"/>
      <c r="DJ19" s="664"/>
      <c r="DK19" s="664"/>
      <c r="DL19" s="664"/>
      <c r="DM19" s="664"/>
      <c r="DN19" s="664"/>
      <c r="DO19" s="664"/>
      <c r="DP19" s="665"/>
      <c r="DQ19" s="669" t="s">
        <v>185</v>
      </c>
      <c r="DR19" s="664"/>
      <c r="DS19" s="664"/>
      <c r="DT19" s="664"/>
      <c r="DU19" s="664"/>
      <c r="DV19" s="664"/>
      <c r="DW19" s="664"/>
      <c r="DX19" s="664"/>
      <c r="DY19" s="664"/>
      <c r="DZ19" s="664"/>
      <c r="EA19" s="664"/>
      <c r="EB19" s="664"/>
      <c r="EC19" s="704"/>
    </row>
    <row r="20" spans="2:133" ht="11.25" customHeight="1" x14ac:dyDescent="0.15">
      <c r="B20" s="658" t="s">
        <v>278</v>
      </c>
      <c r="C20" s="659"/>
      <c r="D20" s="659"/>
      <c r="E20" s="659"/>
      <c r="F20" s="659"/>
      <c r="G20" s="659"/>
      <c r="H20" s="659"/>
      <c r="I20" s="659"/>
      <c r="J20" s="659"/>
      <c r="K20" s="659"/>
      <c r="L20" s="659"/>
      <c r="M20" s="659"/>
      <c r="N20" s="659"/>
      <c r="O20" s="659"/>
      <c r="P20" s="659"/>
      <c r="Q20" s="660"/>
      <c r="R20" s="661">
        <v>1841100</v>
      </c>
      <c r="S20" s="664"/>
      <c r="T20" s="664"/>
      <c r="U20" s="664"/>
      <c r="V20" s="664"/>
      <c r="W20" s="664"/>
      <c r="X20" s="664"/>
      <c r="Y20" s="665"/>
      <c r="Z20" s="723">
        <v>2.5</v>
      </c>
      <c r="AA20" s="723"/>
      <c r="AB20" s="723"/>
      <c r="AC20" s="723"/>
      <c r="AD20" s="724" t="s">
        <v>185</v>
      </c>
      <c r="AE20" s="724"/>
      <c r="AF20" s="724"/>
      <c r="AG20" s="724"/>
      <c r="AH20" s="724"/>
      <c r="AI20" s="724"/>
      <c r="AJ20" s="724"/>
      <c r="AK20" s="724"/>
      <c r="AL20" s="666" t="s">
        <v>185</v>
      </c>
      <c r="AM20" s="667"/>
      <c r="AN20" s="667"/>
      <c r="AO20" s="725"/>
      <c r="AP20" s="658" t="s">
        <v>279</v>
      </c>
      <c r="AQ20" s="659"/>
      <c r="AR20" s="659"/>
      <c r="AS20" s="659"/>
      <c r="AT20" s="659"/>
      <c r="AU20" s="659"/>
      <c r="AV20" s="659"/>
      <c r="AW20" s="659"/>
      <c r="AX20" s="659"/>
      <c r="AY20" s="659"/>
      <c r="AZ20" s="659"/>
      <c r="BA20" s="659"/>
      <c r="BB20" s="659"/>
      <c r="BC20" s="659"/>
      <c r="BD20" s="659"/>
      <c r="BE20" s="659"/>
      <c r="BF20" s="660"/>
      <c r="BG20" s="661">
        <v>19428</v>
      </c>
      <c r="BH20" s="664"/>
      <c r="BI20" s="664"/>
      <c r="BJ20" s="664"/>
      <c r="BK20" s="664"/>
      <c r="BL20" s="664"/>
      <c r="BM20" s="664"/>
      <c r="BN20" s="665"/>
      <c r="BO20" s="723">
        <v>0.2</v>
      </c>
      <c r="BP20" s="723"/>
      <c r="BQ20" s="723"/>
      <c r="BR20" s="723"/>
      <c r="BS20" s="669" t="s">
        <v>139</v>
      </c>
      <c r="BT20" s="664"/>
      <c r="BU20" s="664"/>
      <c r="BV20" s="664"/>
      <c r="BW20" s="664"/>
      <c r="BX20" s="664"/>
      <c r="BY20" s="664"/>
      <c r="BZ20" s="664"/>
      <c r="CA20" s="664"/>
      <c r="CB20" s="704"/>
      <c r="CD20" s="705" t="s">
        <v>280</v>
      </c>
      <c r="CE20" s="702"/>
      <c r="CF20" s="702"/>
      <c r="CG20" s="702"/>
      <c r="CH20" s="702"/>
      <c r="CI20" s="702"/>
      <c r="CJ20" s="702"/>
      <c r="CK20" s="702"/>
      <c r="CL20" s="702"/>
      <c r="CM20" s="702"/>
      <c r="CN20" s="702"/>
      <c r="CO20" s="702"/>
      <c r="CP20" s="702"/>
      <c r="CQ20" s="703"/>
      <c r="CR20" s="661">
        <v>73120408</v>
      </c>
      <c r="CS20" s="664"/>
      <c r="CT20" s="664"/>
      <c r="CU20" s="664"/>
      <c r="CV20" s="664"/>
      <c r="CW20" s="664"/>
      <c r="CX20" s="664"/>
      <c r="CY20" s="665"/>
      <c r="CZ20" s="723">
        <v>100</v>
      </c>
      <c r="DA20" s="723"/>
      <c r="DB20" s="723"/>
      <c r="DC20" s="723"/>
      <c r="DD20" s="669">
        <v>12385310</v>
      </c>
      <c r="DE20" s="664"/>
      <c r="DF20" s="664"/>
      <c r="DG20" s="664"/>
      <c r="DH20" s="664"/>
      <c r="DI20" s="664"/>
      <c r="DJ20" s="664"/>
      <c r="DK20" s="664"/>
      <c r="DL20" s="664"/>
      <c r="DM20" s="664"/>
      <c r="DN20" s="664"/>
      <c r="DO20" s="664"/>
      <c r="DP20" s="665"/>
      <c r="DQ20" s="669">
        <v>39476527</v>
      </c>
      <c r="DR20" s="664"/>
      <c r="DS20" s="664"/>
      <c r="DT20" s="664"/>
      <c r="DU20" s="664"/>
      <c r="DV20" s="664"/>
      <c r="DW20" s="664"/>
      <c r="DX20" s="664"/>
      <c r="DY20" s="664"/>
      <c r="DZ20" s="664"/>
      <c r="EA20" s="664"/>
      <c r="EB20" s="664"/>
      <c r="EC20" s="704"/>
    </row>
    <row r="21" spans="2:133" ht="11.25" customHeight="1" x14ac:dyDescent="0.15">
      <c r="B21" s="658" t="s">
        <v>281</v>
      </c>
      <c r="C21" s="659"/>
      <c r="D21" s="659"/>
      <c r="E21" s="659"/>
      <c r="F21" s="659"/>
      <c r="G21" s="659"/>
      <c r="H21" s="659"/>
      <c r="I21" s="659"/>
      <c r="J21" s="659"/>
      <c r="K21" s="659"/>
      <c r="L21" s="659"/>
      <c r="M21" s="659"/>
      <c r="N21" s="659"/>
      <c r="O21" s="659"/>
      <c r="P21" s="659"/>
      <c r="Q21" s="660"/>
      <c r="R21" s="661" t="s">
        <v>185</v>
      </c>
      <c r="S21" s="664"/>
      <c r="T21" s="664"/>
      <c r="U21" s="664"/>
      <c r="V21" s="664"/>
      <c r="W21" s="664"/>
      <c r="X21" s="664"/>
      <c r="Y21" s="665"/>
      <c r="Z21" s="723" t="s">
        <v>248</v>
      </c>
      <c r="AA21" s="723"/>
      <c r="AB21" s="723"/>
      <c r="AC21" s="723"/>
      <c r="AD21" s="724" t="s">
        <v>248</v>
      </c>
      <c r="AE21" s="724"/>
      <c r="AF21" s="724"/>
      <c r="AG21" s="724"/>
      <c r="AH21" s="724"/>
      <c r="AI21" s="724"/>
      <c r="AJ21" s="724"/>
      <c r="AK21" s="724"/>
      <c r="AL21" s="666" t="s">
        <v>185</v>
      </c>
      <c r="AM21" s="667"/>
      <c r="AN21" s="667"/>
      <c r="AO21" s="725"/>
      <c r="AP21" s="769" t="s">
        <v>282</v>
      </c>
      <c r="AQ21" s="776"/>
      <c r="AR21" s="776"/>
      <c r="AS21" s="776"/>
      <c r="AT21" s="776"/>
      <c r="AU21" s="776"/>
      <c r="AV21" s="776"/>
      <c r="AW21" s="776"/>
      <c r="AX21" s="776"/>
      <c r="AY21" s="776"/>
      <c r="AZ21" s="776"/>
      <c r="BA21" s="776"/>
      <c r="BB21" s="776"/>
      <c r="BC21" s="776"/>
      <c r="BD21" s="776"/>
      <c r="BE21" s="776"/>
      <c r="BF21" s="771"/>
      <c r="BG21" s="661">
        <v>19428</v>
      </c>
      <c r="BH21" s="664"/>
      <c r="BI21" s="664"/>
      <c r="BJ21" s="664"/>
      <c r="BK21" s="664"/>
      <c r="BL21" s="664"/>
      <c r="BM21" s="664"/>
      <c r="BN21" s="665"/>
      <c r="BO21" s="723">
        <v>0.2</v>
      </c>
      <c r="BP21" s="723"/>
      <c r="BQ21" s="723"/>
      <c r="BR21" s="723"/>
      <c r="BS21" s="669" t="s">
        <v>185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283</v>
      </c>
      <c r="C22" s="659"/>
      <c r="D22" s="659"/>
      <c r="E22" s="659"/>
      <c r="F22" s="659"/>
      <c r="G22" s="659"/>
      <c r="H22" s="659"/>
      <c r="I22" s="659"/>
      <c r="J22" s="659"/>
      <c r="K22" s="659"/>
      <c r="L22" s="659"/>
      <c r="M22" s="659"/>
      <c r="N22" s="659"/>
      <c r="O22" s="659"/>
      <c r="P22" s="659"/>
      <c r="Q22" s="660"/>
      <c r="R22" s="661">
        <v>34687477</v>
      </c>
      <c r="S22" s="664"/>
      <c r="T22" s="664"/>
      <c r="U22" s="664"/>
      <c r="V22" s="664"/>
      <c r="W22" s="664"/>
      <c r="X22" s="664"/>
      <c r="Y22" s="665"/>
      <c r="Z22" s="723">
        <v>46.9</v>
      </c>
      <c r="AA22" s="723"/>
      <c r="AB22" s="723"/>
      <c r="AC22" s="723"/>
      <c r="AD22" s="724">
        <v>32846377</v>
      </c>
      <c r="AE22" s="724"/>
      <c r="AF22" s="724"/>
      <c r="AG22" s="724"/>
      <c r="AH22" s="724"/>
      <c r="AI22" s="724"/>
      <c r="AJ22" s="724"/>
      <c r="AK22" s="724"/>
      <c r="AL22" s="666">
        <v>99.6</v>
      </c>
      <c r="AM22" s="667"/>
      <c r="AN22" s="667"/>
      <c r="AO22" s="725"/>
      <c r="AP22" s="769" t="s">
        <v>284</v>
      </c>
      <c r="AQ22" s="776"/>
      <c r="AR22" s="776"/>
      <c r="AS22" s="776"/>
      <c r="AT22" s="776"/>
      <c r="AU22" s="776"/>
      <c r="AV22" s="776"/>
      <c r="AW22" s="776"/>
      <c r="AX22" s="776"/>
      <c r="AY22" s="776"/>
      <c r="AZ22" s="776"/>
      <c r="BA22" s="776"/>
      <c r="BB22" s="776"/>
      <c r="BC22" s="776"/>
      <c r="BD22" s="776"/>
      <c r="BE22" s="776"/>
      <c r="BF22" s="771"/>
      <c r="BG22" s="661" t="s">
        <v>248</v>
      </c>
      <c r="BH22" s="664"/>
      <c r="BI22" s="664"/>
      <c r="BJ22" s="664"/>
      <c r="BK22" s="664"/>
      <c r="BL22" s="664"/>
      <c r="BM22" s="664"/>
      <c r="BN22" s="665"/>
      <c r="BO22" s="723" t="s">
        <v>248</v>
      </c>
      <c r="BP22" s="723"/>
      <c r="BQ22" s="723"/>
      <c r="BR22" s="723"/>
      <c r="BS22" s="669" t="s">
        <v>248</v>
      </c>
      <c r="BT22" s="664"/>
      <c r="BU22" s="664"/>
      <c r="BV22" s="664"/>
      <c r="BW22" s="664"/>
      <c r="BX22" s="664"/>
      <c r="BY22" s="664"/>
      <c r="BZ22" s="664"/>
      <c r="CA22" s="664"/>
      <c r="CB22" s="704"/>
      <c r="CD22" s="778" t="s">
        <v>285</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286</v>
      </c>
      <c r="C23" s="659"/>
      <c r="D23" s="659"/>
      <c r="E23" s="659"/>
      <c r="F23" s="659"/>
      <c r="G23" s="659"/>
      <c r="H23" s="659"/>
      <c r="I23" s="659"/>
      <c r="J23" s="659"/>
      <c r="K23" s="659"/>
      <c r="L23" s="659"/>
      <c r="M23" s="659"/>
      <c r="N23" s="659"/>
      <c r="O23" s="659"/>
      <c r="P23" s="659"/>
      <c r="Q23" s="660"/>
      <c r="R23" s="661">
        <v>24327</v>
      </c>
      <c r="S23" s="664"/>
      <c r="T23" s="664"/>
      <c r="U23" s="664"/>
      <c r="V23" s="664"/>
      <c r="W23" s="664"/>
      <c r="X23" s="664"/>
      <c r="Y23" s="665"/>
      <c r="Z23" s="723">
        <v>0</v>
      </c>
      <c r="AA23" s="723"/>
      <c r="AB23" s="723"/>
      <c r="AC23" s="723"/>
      <c r="AD23" s="724">
        <v>24327</v>
      </c>
      <c r="AE23" s="724"/>
      <c r="AF23" s="724"/>
      <c r="AG23" s="724"/>
      <c r="AH23" s="724"/>
      <c r="AI23" s="724"/>
      <c r="AJ23" s="724"/>
      <c r="AK23" s="724"/>
      <c r="AL23" s="666">
        <v>0.1</v>
      </c>
      <c r="AM23" s="667"/>
      <c r="AN23" s="667"/>
      <c r="AO23" s="725"/>
      <c r="AP23" s="769" t="s">
        <v>287</v>
      </c>
      <c r="AQ23" s="776"/>
      <c r="AR23" s="776"/>
      <c r="AS23" s="776"/>
      <c r="AT23" s="776"/>
      <c r="AU23" s="776"/>
      <c r="AV23" s="776"/>
      <c r="AW23" s="776"/>
      <c r="AX23" s="776"/>
      <c r="AY23" s="776"/>
      <c r="AZ23" s="776"/>
      <c r="BA23" s="776"/>
      <c r="BB23" s="776"/>
      <c r="BC23" s="776"/>
      <c r="BD23" s="776"/>
      <c r="BE23" s="776"/>
      <c r="BF23" s="771"/>
      <c r="BG23" s="661" t="s">
        <v>185</v>
      </c>
      <c r="BH23" s="664"/>
      <c r="BI23" s="664"/>
      <c r="BJ23" s="664"/>
      <c r="BK23" s="664"/>
      <c r="BL23" s="664"/>
      <c r="BM23" s="664"/>
      <c r="BN23" s="665"/>
      <c r="BO23" s="723" t="s">
        <v>248</v>
      </c>
      <c r="BP23" s="723"/>
      <c r="BQ23" s="723"/>
      <c r="BR23" s="723"/>
      <c r="BS23" s="669" t="s">
        <v>248</v>
      </c>
      <c r="BT23" s="664"/>
      <c r="BU23" s="664"/>
      <c r="BV23" s="664"/>
      <c r="BW23" s="664"/>
      <c r="BX23" s="664"/>
      <c r="BY23" s="664"/>
      <c r="BZ23" s="664"/>
      <c r="CA23" s="664"/>
      <c r="CB23" s="704"/>
      <c r="CD23" s="778" t="s">
        <v>226</v>
      </c>
      <c r="CE23" s="779"/>
      <c r="CF23" s="779"/>
      <c r="CG23" s="779"/>
      <c r="CH23" s="779"/>
      <c r="CI23" s="779"/>
      <c r="CJ23" s="779"/>
      <c r="CK23" s="779"/>
      <c r="CL23" s="779"/>
      <c r="CM23" s="779"/>
      <c r="CN23" s="779"/>
      <c r="CO23" s="779"/>
      <c r="CP23" s="779"/>
      <c r="CQ23" s="780"/>
      <c r="CR23" s="778" t="s">
        <v>288</v>
      </c>
      <c r="CS23" s="779"/>
      <c r="CT23" s="779"/>
      <c r="CU23" s="779"/>
      <c r="CV23" s="779"/>
      <c r="CW23" s="779"/>
      <c r="CX23" s="779"/>
      <c r="CY23" s="780"/>
      <c r="CZ23" s="778" t="s">
        <v>289</v>
      </c>
      <c r="DA23" s="779"/>
      <c r="DB23" s="779"/>
      <c r="DC23" s="780"/>
      <c r="DD23" s="778" t="s">
        <v>290</v>
      </c>
      <c r="DE23" s="779"/>
      <c r="DF23" s="779"/>
      <c r="DG23" s="779"/>
      <c r="DH23" s="779"/>
      <c r="DI23" s="779"/>
      <c r="DJ23" s="779"/>
      <c r="DK23" s="780"/>
      <c r="DL23" s="787" t="s">
        <v>291</v>
      </c>
      <c r="DM23" s="788"/>
      <c r="DN23" s="788"/>
      <c r="DO23" s="788"/>
      <c r="DP23" s="788"/>
      <c r="DQ23" s="788"/>
      <c r="DR23" s="788"/>
      <c r="DS23" s="788"/>
      <c r="DT23" s="788"/>
      <c r="DU23" s="788"/>
      <c r="DV23" s="789"/>
      <c r="DW23" s="778" t="s">
        <v>292</v>
      </c>
      <c r="DX23" s="779"/>
      <c r="DY23" s="779"/>
      <c r="DZ23" s="779"/>
      <c r="EA23" s="779"/>
      <c r="EB23" s="779"/>
      <c r="EC23" s="780"/>
    </row>
    <row r="24" spans="2:133" ht="11.25" customHeight="1" x14ac:dyDescent="0.15">
      <c r="B24" s="658" t="s">
        <v>293</v>
      </c>
      <c r="C24" s="659"/>
      <c r="D24" s="659"/>
      <c r="E24" s="659"/>
      <c r="F24" s="659"/>
      <c r="G24" s="659"/>
      <c r="H24" s="659"/>
      <c r="I24" s="659"/>
      <c r="J24" s="659"/>
      <c r="K24" s="659"/>
      <c r="L24" s="659"/>
      <c r="M24" s="659"/>
      <c r="N24" s="659"/>
      <c r="O24" s="659"/>
      <c r="P24" s="659"/>
      <c r="Q24" s="660"/>
      <c r="R24" s="661">
        <v>917692</v>
      </c>
      <c r="S24" s="664"/>
      <c r="T24" s="664"/>
      <c r="U24" s="664"/>
      <c r="V24" s="664"/>
      <c r="W24" s="664"/>
      <c r="X24" s="664"/>
      <c r="Y24" s="665"/>
      <c r="Z24" s="723">
        <v>1.2</v>
      </c>
      <c r="AA24" s="723"/>
      <c r="AB24" s="723"/>
      <c r="AC24" s="723"/>
      <c r="AD24" s="724" t="s">
        <v>248</v>
      </c>
      <c r="AE24" s="724"/>
      <c r="AF24" s="724"/>
      <c r="AG24" s="724"/>
      <c r="AH24" s="724"/>
      <c r="AI24" s="724"/>
      <c r="AJ24" s="724"/>
      <c r="AK24" s="724"/>
      <c r="AL24" s="666" t="s">
        <v>139</v>
      </c>
      <c r="AM24" s="667"/>
      <c r="AN24" s="667"/>
      <c r="AO24" s="725"/>
      <c r="AP24" s="769" t="s">
        <v>294</v>
      </c>
      <c r="AQ24" s="776"/>
      <c r="AR24" s="776"/>
      <c r="AS24" s="776"/>
      <c r="AT24" s="776"/>
      <c r="AU24" s="776"/>
      <c r="AV24" s="776"/>
      <c r="AW24" s="776"/>
      <c r="AX24" s="776"/>
      <c r="AY24" s="776"/>
      <c r="AZ24" s="776"/>
      <c r="BA24" s="776"/>
      <c r="BB24" s="776"/>
      <c r="BC24" s="776"/>
      <c r="BD24" s="776"/>
      <c r="BE24" s="776"/>
      <c r="BF24" s="771"/>
      <c r="BG24" s="661" t="s">
        <v>185</v>
      </c>
      <c r="BH24" s="664"/>
      <c r="BI24" s="664"/>
      <c r="BJ24" s="664"/>
      <c r="BK24" s="664"/>
      <c r="BL24" s="664"/>
      <c r="BM24" s="664"/>
      <c r="BN24" s="665"/>
      <c r="BO24" s="723" t="s">
        <v>185</v>
      </c>
      <c r="BP24" s="723"/>
      <c r="BQ24" s="723"/>
      <c r="BR24" s="723"/>
      <c r="BS24" s="669" t="s">
        <v>248</v>
      </c>
      <c r="BT24" s="664"/>
      <c r="BU24" s="664"/>
      <c r="BV24" s="664"/>
      <c r="BW24" s="664"/>
      <c r="BX24" s="664"/>
      <c r="BY24" s="664"/>
      <c r="BZ24" s="664"/>
      <c r="CA24" s="664"/>
      <c r="CB24" s="704"/>
      <c r="CD24" s="732" t="s">
        <v>295</v>
      </c>
      <c r="CE24" s="733"/>
      <c r="CF24" s="733"/>
      <c r="CG24" s="733"/>
      <c r="CH24" s="733"/>
      <c r="CI24" s="733"/>
      <c r="CJ24" s="733"/>
      <c r="CK24" s="733"/>
      <c r="CL24" s="733"/>
      <c r="CM24" s="733"/>
      <c r="CN24" s="733"/>
      <c r="CO24" s="733"/>
      <c r="CP24" s="733"/>
      <c r="CQ24" s="734"/>
      <c r="CR24" s="726">
        <v>33194595</v>
      </c>
      <c r="CS24" s="727"/>
      <c r="CT24" s="727"/>
      <c r="CU24" s="727"/>
      <c r="CV24" s="727"/>
      <c r="CW24" s="727"/>
      <c r="CX24" s="727"/>
      <c r="CY24" s="773"/>
      <c r="CZ24" s="774">
        <v>45.4</v>
      </c>
      <c r="DA24" s="743"/>
      <c r="DB24" s="743"/>
      <c r="DC24" s="777"/>
      <c r="DD24" s="772">
        <v>21421792</v>
      </c>
      <c r="DE24" s="727"/>
      <c r="DF24" s="727"/>
      <c r="DG24" s="727"/>
      <c r="DH24" s="727"/>
      <c r="DI24" s="727"/>
      <c r="DJ24" s="727"/>
      <c r="DK24" s="773"/>
      <c r="DL24" s="772">
        <v>21292113</v>
      </c>
      <c r="DM24" s="727"/>
      <c r="DN24" s="727"/>
      <c r="DO24" s="727"/>
      <c r="DP24" s="727"/>
      <c r="DQ24" s="727"/>
      <c r="DR24" s="727"/>
      <c r="DS24" s="727"/>
      <c r="DT24" s="727"/>
      <c r="DU24" s="727"/>
      <c r="DV24" s="773"/>
      <c r="DW24" s="774">
        <v>61.5</v>
      </c>
      <c r="DX24" s="743"/>
      <c r="DY24" s="743"/>
      <c r="DZ24" s="743"/>
      <c r="EA24" s="743"/>
      <c r="EB24" s="743"/>
      <c r="EC24" s="775"/>
    </row>
    <row r="25" spans="2:133" ht="11.25" customHeight="1" x14ac:dyDescent="0.15">
      <c r="B25" s="658" t="s">
        <v>296</v>
      </c>
      <c r="C25" s="659"/>
      <c r="D25" s="659"/>
      <c r="E25" s="659"/>
      <c r="F25" s="659"/>
      <c r="G25" s="659"/>
      <c r="H25" s="659"/>
      <c r="I25" s="659"/>
      <c r="J25" s="659"/>
      <c r="K25" s="659"/>
      <c r="L25" s="659"/>
      <c r="M25" s="659"/>
      <c r="N25" s="659"/>
      <c r="O25" s="659"/>
      <c r="P25" s="659"/>
      <c r="Q25" s="660"/>
      <c r="R25" s="661">
        <v>1341004</v>
      </c>
      <c r="S25" s="664"/>
      <c r="T25" s="664"/>
      <c r="U25" s="664"/>
      <c r="V25" s="664"/>
      <c r="W25" s="664"/>
      <c r="X25" s="664"/>
      <c r="Y25" s="665"/>
      <c r="Z25" s="723">
        <v>1.8</v>
      </c>
      <c r="AA25" s="723"/>
      <c r="AB25" s="723"/>
      <c r="AC25" s="723"/>
      <c r="AD25" s="724">
        <v>71005</v>
      </c>
      <c r="AE25" s="724"/>
      <c r="AF25" s="724"/>
      <c r="AG25" s="724"/>
      <c r="AH25" s="724"/>
      <c r="AI25" s="724"/>
      <c r="AJ25" s="724"/>
      <c r="AK25" s="724"/>
      <c r="AL25" s="666">
        <v>0.2</v>
      </c>
      <c r="AM25" s="667"/>
      <c r="AN25" s="667"/>
      <c r="AO25" s="725"/>
      <c r="AP25" s="769" t="s">
        <v>297</v>
      </c>
      <c r="AQ25" s="776"/>
      <c r="AR25" s="776"/>
      <c r="AS25" s="776"/>
      <c r="AT25" s="776"/>
      <c r="AU25" s="776"/>
      <c r="AV25" s="776"/>
      <c r="AW25" s="776"/>
      <c r="AX25" s="776"/>
      <c r="AY25" s="776"/>
      <c r="AZ25" s="776"/>
      <c r="BA25" s="776"/>
      <c r="BB25" s="776"/>
      <c r="BC25" s="776"/>
      <c r="BD25" s="776"/>
      <c r="BE25" s="776"/>
      <c r="BF25" s="771"/>
      <c r="BG25" s="661" t="s">
        <v>139</v>
      </c>
      <c r="BH25" s="664"/>
      <c r="BI25" s="664"/>
      <c r="BJ25" s="664"/>
      <c r="BK25" s="664"/>
      <c r="BL25" s="664"/>
      <c r="BM25" s="664"/>
      <c r="BN25" s="665"/>
      <c r="BO25" s="723" t="s">
        <v>185</v>
      </c>
      <c r="BP25" s="723"/>
      <c r="BQ25" s="723"/>
      <c r="BR25" s="723"/>
      <c r="BS25" s="669" t="s">
        <v>248</v>
      </c>
      <c r="BT25" s="664"/>
      <c r="BU25" s="664"/>
      <c r="BV25" s="664"/>
      <c r="BW25" s="664"/>
      <c r="BX25" s="664"/>
      <c r="BY25" s="664"/>
      <c r="BZ25" s="664"/>
      <c r="CA25" s="664"/>
      <c r="CB25" s="704"/>
      <c r="CD25" s="705" t="s">
        <v>298</v>
      </c>
      <c r="CE25" s="702"/>
      <c r="CF25" s="702"/>
      <c r="CG25" s="702"/>
      <c r="CH25" s="702"/>
      <c r="CI25" s="702"/>
      <c r="CJ25" s="702"/>
      <c r="CK25" s="702"/>
      <c r="CL25" s="702"/>
      <c r="CM25" s="702"/>
      <c r="CN25" s="702"/>
      <c r="CO25" s="702"/>
      <c r="CP25" s="702"/>
      <c r="CQ25" s="703"/>
      <c r="CR25" s="661">
        <v>10378789</v>
      </c>
      <c r="CS25" s="662"/>
      <c r="CT25" s="662"/>
      <c r="CU25" s="662"/>
      <c r="CV25" s="662"/>
      <c r="CW25" s="662"/>
      <c r="CX25" s="662"/>
      <c r="CY25" s="663"/>
      <c r="CZ25" s="666">
        <v>14.2</v>
      </c>
      <c r="DA25" s="695"/>
      <c r="DB25" s="695"/>
      <c r="DC25" s="696"/>
      <c r="DD25" s="669">
        <v>9654817</v>
      </c>
      <c r="DE25" s="662"/>
      <c r="DF25" s="662"/>
      <c r="DG25" s="662"/>
      <c r="DH25" s="662"/>
      <c r="DI25" s="662"/>
      <c r="DJ25" s="662"/>
      <c r="DK25" s="663"/>
      <c r="DL25" s="669">
        <v>9526312</v>
      </c>
      <c r="DM25" s="662"/>
      <c r="DN25" s="662"/>
      <c r="DO25" s="662"/>
      <c r="DP25" s="662"/>
      <c r="DQ25" s="662"/>
      <c r="DR25" s="662"/>
      <c r="DS25" s="662"/>
      <c r="DT25" s="662"/>
      <c r="DU25" s="662"/>
      <c r="DV25" s="663"/>
      <c r="DW25" s="666">
        <v>27.5</v>
      </c>
      <c r="DX25" s="695"/>
      <c r="DY25" s="695"/>
      <c r="DZ25" s="695"/>
      <c r="EA25" s="695"/>
      <c r="EB25" s="695"/>
      <c r="EC25" s="697"/>
    </row>
    <row r="26" spans="2:133" ht="11.25" customHeight="1" x14ac:dyDescent="0.15">
      <c r="B26" s="658" t="s">
        <v>299</v>
      </c>
      <c r="C26" s="659"/>
      <c r="D26" s="659"/>
      <c r="E26" s="659"/>
      <c r="F26" s="659"/>
      <c r="G26" s="659"/>
      <c r="H26" s="659"/>
      <c r="I26" s="659"/>
      <c r="J26" s="659"/>
      <c r="K26" s="659"/>
      <c r="L26" s="659"/>
      <c r="M26" s="659"/>
      <c r="N26" s="659"/>
      <c r="O26" s="659"/>
      <c r="P26" s="659"/>
      <c r="Q26" s="660"/>
      <c r="R26" s="661">
        <v>451053</v>
      </c>
      <c r="S26" s="664"/>
      <c r="T26" s="664"/>
      <c r="U26" s="664"/>
      <c r="V26" s="664"/>
      <c r="W26" s="664"/>
      <c r="X26" s="664"/>
      <c r="Y26" s="665"/>
      <c r="Z26" s="723">
        <v>0.6</v>
      </c>
      <c r="AA26" s="723"/>
      <c r="AB26" s="723"/>
      <c r="AC26" s="723"/>
      <c r="AD26" s="724" t="s">
        <v>139</v>
      </c>
      <c r="AE26" s="724"/>
      <c r="AF26" s="724"/>
      <c r="AG26" s="724"/>
      <c r="AH26" s="724"/>
      <c r="AI26" s="724"/>
      <c r="AJ26" s="724"/>
      <c r="AK26" s="724"/>
      <c r="AL26" s="666" t="s">
        <v>185</v>
      </c>
      <c r="AM26" s="667"/>
      <c r="AN26" s="667"/>
      <c r="AO26" s="725"/>
      <c r="AP26" s="769" t="s">
        <v>300</v>
      </c>
      <c r="AQ26" s="770"/>
      <c r="AR26" s="770"/>
      <c r="AS26" s="770"/>
      <c r="AT26" s="770"/>
      <c r="AU26" s="770"/>
      <c r="AV26" s="770"/>
      <c r="AW26" s="770"/>
      <c r="AX26" s="770"/>
      <c r="AY26" s="770"/>
      <c r="AZ26" s="770"/>
      <c r="BA26" s="770"/>
      <c r="BB26" s="770"/>
      <c r="BC26" s="770"/>
      <c r="BD26" s="770"/>
      <c r="BE26" s="770"/>
      <c r="BF26" s="771"/>
      <c r="BG26" s="661" t="s">
        <v>185</v>
      </c>
      <c r="BH26" s="664"/>
      <c r="BI26" s="664"/>
      <c r="BJ26" s="664"/>
      <c r="BK26" s="664"/>
      <c r="BL26" s="664"/>
      <c r="BM26" s="664"/>
      <c r="BN26" s="665"/>
      <c r="BO26" s="723" t="s">
        <v>185</v>
      </c>
      <c r="BP26" s="723"/>
      <c r="BQ26" s="723"/>
      <c r="BR26" s="723"/>
      <c r="BS26" s="669" t="s">
        <v>185</v>
      </c>
      <c r="BT26" s="664"/>
      <c r="BU26" s="664"/>
      <c r="BV26" s="664"/>
      <c r="BW26" s="664"/>
      <c r="BX26" s="664"/>
      <c r="BY26" s="664"/>
      <c r="BZ26" s="664"/>
      <c r="CA26" s="664"/>
      <c r="CB26" s="704"/>
      <c r="CD26" s="705" t="s">
        <v>301</v>
      </c>
      <c r="CE26" s="702"/>
      <c r="CF26" s="702"/>
      <c r="CG26" s="702"/>
      <c r="CH26" s="702"/>
      <c r="CI26" s="702"/>
      <c r="CJ26" s="702"/>
      <c r="CK26" s="702"/>
      <c r="CL26" s="702"/>
      <c r="CM26" s="702"/>
      <c r="CN26" s="702"/>
      <c r="CO26" s="702"/>
      <c r="CP26" s="702"/>
      <c r="CQ26" s="703"/>
      <c r="CR26" s="661">
        <v>6369472</v>
      </c>
      <c r="CS26" s="664"/>
      <c r="CT26" s="664"/>
      <c r="CU26" s="664"/>
      <c r="CV26" s="664"/>
      <c r="CW26" s="664"/>
      <c r="CX26" s="664"/>
      <c r="CY26" s="665"/>
      <c r="CZ26" s="666">
        <v>8.6999999999999993</v>
      </c>
      <c r="DA26" s="695"/>
      <c r="DB26" s="695"/>
      <c r="DC26" s="696"/>
      <c r="DD26" s="669">
        <v>5973228</v>
      </c>
      <c r="DE26" s="664"/>
      <c r="DF26" s="664"/>
      <c r="DG26" s="664"/>
      <c r="DH26" s="664"/>
      <c r="DI26" s="664"/>
      <c r="DJ26" s="664"/>
      <c r="DK26" s="665"/>
      <c r="DL26" s="669" t="s">
        <v>248</v>
      </c>
      <c r="DM26" s="664"/>
      <c r="DN26" s="664"/>
      <c r="DO26" s="664"/>
      <c r="DP26" s="664"/>
      <c r="DQ26" s="664"/>
      <c r="DR26" s="664"/>
      <c r="DS26" s="664"/>
      <c r="DT26" s="664"/>
      <c r="DU26" s="664"/>
      <c r="DV26" s="665"/>
      <c r="DW26" s="666" t="s">
        <v>185</v>
      </c>
      <c r="DX26" s="695"/>
      <c r="DY26" s="695"/>
      <c r="DZ26" s="695"/>
      <c r="EA26" s="695"/>
      <c r="EB26" s="695"/>
      <c r="EC26" s="697"/>
    </row>
    <row r="27" spans="2:133" ht="11.25" customHeight="1" x14ac:dyDescent="0.15">
      <c r="B27" s="658" t="s">
        <v>302</v>
      </c>
      <c r="C27" s="659"/>
      <c r="D27" s="659"/>
      <c r="E27" s="659"/>
      <c r="F27" s="659"/>
      <c r="G27" s="659"/>
      <c r="H27" s="659"/>
      <c r="I27" s="659"/>
      <c r="J27" s="659"/>
      <c r="K27" s="659"/>
      <c r="L27" s="659"/>
      <c r="M27" s="659"/>
      <c r="N27" s="659"/>
      <c r="O27" s="659"/>
      <c r="P27" s="659"/>
      <c r="Q27" s="660"/>
      <c r="R27" s="661">
        <v>9965937</v>
      </c>
      <c r="S27" s="664"/>
      <c r="T27" s="664"/>
      <c r="U27" s="664"/>
      <c r="V27" s="664"/>
      <c r="W27" s="664"/>
      <c r="X27" s="664"/>
      <c r="Y27" s="665"/>
      <c r="Z27" s="723">
        <v>13.5</v>
      </c>
      <c r="AA27" s="723"/>
      <c r="AB27" s="723"/>
      <c r="AC27" s="723"/>
      <c r="AD27" s="724" t="s">
        <v>185</v>
      </c>
      <c r="AE27" s="724"/>
      <c r="AF27" s="724"/>
      <c r="AG27" s="724"/>
      <c r="AH27" s="724"/>
      <c r="AI27" s="724"/>
      <c r="AJ27" s="724"/>
      <c r="AK27" s="724"/>
      <c r="AL27" s="666" t="s">
        <v>248</v>
      </c>
      <c r="AM27" s="667"/>
      <c r="AN27" s="667"/>
      <c r="AO27" s="725"/>
      <c r="AP27" s="658" t="s">
        <v>303</v>
      </c>
      <c r="AQ27" s="659"/>
      <c r="AR27" s="659"/>
      <c r="AS27" s="659"/>
      <c r="AT27" s="659"/>
      <c r="AU27" s="659"/>
      <c r="AV27" s="659"/>
      <c r="AW27" s="659"/>
      <c r="AX27" s="659"/>
      <c r="AY27" s="659"/>
      <c r="AZ27" s="659"/>
      <c r="BA27" s="659"/>
      <c r="BB27" s="659"/>
      <c r="BC27" s="659"/>
      <c r="BD27" s="659"/>
      <c r="BE27" s="659"/>
      <c r="BF27" s="660"/>
      <c r="BG27" s="661">
        <v>12571487</v>
      </c>
      <c r="BH27" s="664"/>
      <c r="BI27" s="664"/>
      <c r="BJ27" s="664"/>
      <c r="BK27" s="664"/>
      <c r="BL27" s="664"/>
      <c r="BM27" s="664"/>
      <c r="BN27" s="665"/>
      <c r="BO27" s="723">
        <v>100</v>
      </c>
      <c r="BP27" s="723"/>
      <c r="BQ27" s="723"/>
      <c r="BR27" s="723"/>
      <c r="BS27" s="669">
        <v>86242</v>
      </c>
      <c r="BT27" s="664"/>
      <c r="BU27" s="664"/>
      <c r="BV27" s="664"/>
      <c r="BW27" s="664"/>
      <c r="BX27" s="664"/>
      <c r="BY27" s="664"/>
      <c r="BZ27" s="664"/>
      <c r="CA27" s="664"/>
      <c r="CB27" s="704"/>
      <c r="CD27" s="705" t="s">
        <v>304</v>
      </c>
      <c r="CE27" s="702"/>
      <c r="CF27" s="702"/>
      <c r="CG27" s="702"/>
      <c r="CH27" s="702"/>
      <c r="CI27" s="702"/>
      <c r="CJ27" s="702"/>
      <c r="CK27" s="702"/>
      <c r="CL27" s="702"/>
      <c r="CM27" s="702"/>
      <c r="CN27" s="702"/>
      <c r="CO27" s="702"/>
      <c r="CP27" s="702"/>
      <c r="CQ27" s="703"/>
      <c r="CR27" s="661">
        <v>14760397</v>
      </c>
      <c r="CS27" s="662"/>
      <c r="CT27" s="662"/>
      <c r="CU27" s="662"/>
      <c r="CV27" s="662"/>
      <c r="CW27" s="662"/>
      <c r="CX27" s="662"/>
      <c r="CY27" s="663"/>
      <c r="CZ27" s="666">
        <v>20.2</v>
      </c>
      <c r="DA27" s="695"/>
      <c r="DB27" s="695"/>
      <c r="DC27" s="696"/>
      <c r="DD27" s="669">
        <v>4019478</v>
      </c>
      <c r="DE27" s="662"/>
      <c r="DF27" s="662"/>
      <c r="DG27" s="662"/>
      <c r="DH27" s="662"/>
      <c r="DI27" s="662"/>
      <c r="DJ27" s="662"/>
      <c r="DK27" s="663"/>
      <c r="DL27" s="669">
        <v>4018304</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15">
      <c r="B28" s="766" t="s">
        <v>305</v>
      </c>
      <c r="C28" s="767"/>
      <c r="D28" s="767"/>
      <c r="E28" s="767"/>
      <c r="F28" s="767"/>
      <c r="G28" s="767"/>
      <c r="H28" s="767"/>
      <c r="I28" s="767"/>
      <c r="J28" s="767"/>
      <c r="K28" s="767"/>
      <c r="L28" s="767"/>
      <c r="M28" s="767"/>
      <c r="N28" s="767"/>
      <c r="O28" s="767"/>
      <c r="P28" s="767"/>
      <c r="Q28" s="768"/>
      <c r="R28" s="661" t="s">
        <v>139</v>
      </c>
      <c r="S28" s="664"/>
      <c r="T28" s="664"/>
      <c r="U28" s="664"/>
      <c r="V28" s="664"/>
      <c r="W28" s="664"/>
      <c r="X28" s="664"/>
      <c r="Y28" s="665"/>
      <c r="Z28" s="723" t="s">
        <v>185</v>
      </c>
      <c r="AA28" s="723"/>
      <c r="AB28" s="723"/>
      <c r="AC28" s="723"/>
      <c r="AD28" s="724" t="s">
        <v>248</v>
      </c>
      <c r="AE28" s="724"/>
      <c r="AF28" s="724"/>
      <c r="AG28" s="724"/>
      <c r="AH28" s="724"/>
      <c r="AI28" s="724"/>
      <c r="AJ28" s="724"/>
      <c r="AK28" s="724"/>
      <c r="AL28" s="666" t="s">
        <v>185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306</v>
      </c>
      <c r="CE28" s="702"/>
      <c r="CF28" s="702"/>
      <c r="CG28" s="702"/>
      <c r="CH28" s="702"/>
      <c r="CI28" s="702"/>
      <c r="CJ28" s="702"/>
      <c r="CK28" s="702"/>
      <c r="CL28" s="702"/>
      <c r="CM28" s="702"/>
      <c r="CN28" s="702"/>
      <c r="CO28" s="702"/>
      <c r="CP28" s="702"/>
      <c r="CQ28" s="703"/>
      <c r="CR28" s="661">
        <v>8055409</v>
      </c>
      <c r="CS28" s="664"/>
      <c r="CT28" s="664"/>
      <c r="CU28" s="664"/>
      <c r="CV28" s="664"/>
      <c r="CW28" s="664"/>
      <c r="CX28" s="664"/>
      <c r="CY28" s="665"/>
      <c r="CZ28" s="666">
        <v>11</v>
      </c>
      <c r="DA28" s="695"/>
      <c r="DB28" s="695"/>
      <c r="DC28" s="696"/>
      <c r="DD28" s="669">
        <v>7747497</v>
      </c>
      <c r="DE28" s="664"/>
      <c r="DF28" s="664"/>
      <c r="DG28" s="664"/>
      <c r="DH28" s="664"/>
      <c r="DI28" s="664"/>
      <c r="DJ28" s="664"/>
      <c r="DK28" s="665"/>
      <c r="DL28" s="669">
        <v>7747497</v>
      </c>
      <c r="DM28" s="664"/>
      <c r="DN28" s="664"/>
      <c r="DO28" s="664"/>
      <c r="DP28" s="664"/>
      <c r="DQ28" s="664"/>
      <c r="DR28" s="664"/>
      <c r="DS28" s="664"/>
      <c r="DT28" s="664"/>
      <c r="DU28" s="664"/>
      <c r="DV28" s="665"/>
      <c r="DW28" s="666">
        <v>22.4</v>
      </c>
      <c r="DX28" s="695"/>
      <c r="DY28" s="695"/>
      <c r="DZ28" s="695"/>
      <c r="EA28" s="695"/>
      <c r="EB28" s="695"/>
      <c r="EC28" s="697"/>
    </row>
    <row r="29" spans="2:133" ht="11.25" customHeight="1" x14ac:dyDescent="0.15">
      <c r="B29" s="658" t="s">
        <v>307</v>
      </c>
      <c r="C29" s="659"/>
      <c r="D29" s="659"/>
      <c r="E29" s="659"/>
      <c r="F29" s="659"/>
      <c r="G29" s="659"/>
      <c r="H29" s="659"/>
      <c r="I29" s="659"/>
      <c r="J29" s="659"/>
      <c r="K29" s="659"/>
      <c r="L29" s="659"/>
      <c r="M29" s="659"/>
      <c r="N29" s="659"/>
      <c r="O29" s="659"/>
      <c r="P29" s="659"/>
      <c r="Q29" s="660"/>
      <c r="R29" s="661">
        <v>7008932</v>
      </c>
      <c r="S29" s="664"/>
      <c r="T29" s="664"/>
      <c r="U29" s="664"/>
      <c r="V29" s="664"/>
      <c r="W29" s="664"/>
      <c r="X29" s="664"/>
      <c r="Y29" s="665"/>
      <c r="Z29" s="723">
        <v>9.5</v>
      </c>
      <c r="AA29" s="723"/>
      <c r="AB29" s="723"/>
      <c r="AC29" s="723"/>
      <c r="AD29" s="724" t="s">
        <v>185</v>
      </c>
      <c r="AE29" s="724"/>
      <c r="AF29" s="724"/>
      <c r="AG29" s="724"/>
      <c r="AH29" s="724"/>
      <c r="AI29" s="724"/>
      <c r="AJ29" s="724"/>
      <c r="AK29" s="724"/>
      <c r="AL29" s="666" t="s">
        <v>185</v>
      </c>
      <c r="AM29" s="667"/>
      <c r="AN29" s="667"/>
      <c r="AO29" s="725"/>
      <c r="AP29" s="735" t="s">
        <v>226</v>
      </c>
      <c r="AQ29" s="736"/>
      <c r="AR29" s="736"/>
      <c r="AS29" s="736"/>
      <c r="AT29" s="736"/>
      <c r="AU29" s="736"/>
      <c r="AV29" s="736"/>
      <c r="AW29" s="736"/>
      <c r="AX29" s="736"/>
      <c r="AY29" s="736"/>
      <c r="AZ29" s="736"/>
      <c r="BA29" s="736"/>
      <c r="BB29" s="736"/>
      <c r="BC29" s="736"/>
      <c r="BD29" s="736"/>
      <c r="BE29" s="736"/>
      <c r="BF29" s="737"/>
      <c r="BG29" s="735" t="s">
        <v>308</v>
      </c>
      <c r="BH29" s="763"/>
      <c r="BI29" s="763"/>
      <c r="BJ29" s="763"/>
      <c r="BK29" s="763"/>
      <c r="BL29" s="763"/>
      <c r="BM29" s="763"/>
      <c r="BN29" s="763"/>
      <c r="BO29" s="763"/>
      <c r="BP29" s="763"/>
      <c r="BQ29" s="764"/>
      <c r="BR29" s="735" t="s">
        <v>309</v>
      </c>
      <c r="BS29" s="763"/>
      <c r="BT29" s="763"/>
      <c r="BU29" s="763"/>
      <c r="BV29" s="763"/>
      <c r="BW29" s="763"/>
      <c r="BX29" s="763"/>
      <c r="BY29" s="763"/>
      <c r="BZ29" s="763"/>
      <c r="CA29" s="763"/>
      <c r="CB29" s="764"/>
      <c r="CD29" s="745" t="s">
        <v>310</v>
      </c>
      <c r="CE29" s="746"/>
      <c r="CF29" s="705" t="s">
        <v>311</v>
      </c>
      <c r="CG29" s="702"/>
      <c r="CH29" s="702"/>
      <c r="CI29" s="702"/>
      <c r="CJ29" s="702"/>
      <c r="CK29" s="702"/>
      <c r="CL29" s="702"/>
      <c r="CM29" s="702"/>
      <c r="CN29" s="702"/>
      <c r="CO29" s="702"/>
      <c r="CP29" s="702"/>
      <c r="CQ29" s="703"/>
      <c r="CR29" s="661">
        <v>8054695</v>
      </c>
      <c r="CS29" s="662"/>
      <c r="CT29" s="662"/>
      <c r="CU29" s="662"/>
      <c r="CV29" s="662"/>
      <c r="CW29" s="662"/>
      <c r="CX29" s="662"/>
      <c r="CY29" s="663"/>
      <c r="CZ29" s="666">
        <v>11</v>
      </c>
      <c r="DA29" s="695"/>
      <c r="DB29" s="695"/>
      <c r="DC29" s="696"/>
      <c r="DD29" s="669">
        <v>7746783</v>
      </c>
      <c r="DE29" s="662"/>
      <c r="DF29" s="662"/>
      <c r="DG29" s="662"/>
      <c r="DH29" s="662"/>
      <c r="DI29" s="662"/>
      <c r="DJ29" s="662"/>
      <c r="DK29" s="663"/>
      <c r="DL29" s="669">
        <v>7746783</v>
      </c>
      <c r="DM29" s="662"/>
      <c r="DN29" s="662"/>
      <c r="DO29" s="662"/>
      <c r="DP29" s="662"/>
      <c r="DQ29" s="662"/>
      <c r="DR29" s="662"/>
      <c r="DS29" s="662"/>
      <c r="DT29" s="662"/>
      <c r="DU29" s="662"/>
      <c r="DV29" s="663"/>
      <c r="DW29" s="666">
        <v>22.4</v>
      </c>
      <c r="DX29" s="695"/>
      <c r="DY29" s="695"/>
      <c r="DZ29" s="695"/>
      <c r="EA29" s="695"/>
      <c r="EB29" s="695"/>
      <c r="EC29" s="697"/>
    </row>
    <row r="30" spans="2:133" ht="11.25" customHeight="1" x14ac:dyDescent="0.15">
      <c r="B30" s="658" t="s">
        <v>312</v>
      </c>
      <c r="C30" s="659"/>
      <c r="D30" s="659"/>
      <c r="E30" s="659"/>
      <c r="F30" s="659"/>
      <c r="G30" s="659"/>
      <c r="H30" s="659"/>
      <c r="I30" s="659"/>
      <c r="J30" s="659"/>
      <c r="K30" s="659"/>
      <c r="L30" s="659"/>
      <c r="M30" s="659"/>
      <c r="N30" s="659"/>
      <c r="O30" s="659"/>
      <c r="P30" s="659"/>
      <c r="Q30" s="660"/>
      <c r="R30" s="661">
        <v>110388</v>
      </c>
      <c r="S30" s="664"/>
      <c r="T30" s="664"/>
      <c r="U30" s="664"/>
      <c r="V30" s="664"/>
      <c r="W30" s="664"/>
      <c r="X30" s="664"/>
      <c r="Y30" s="665"/>
      <c r="Z30" s="723">
        <v>0.1</v>
      </c>
      <c r="AA30" s="723"/>
      <c r="AB30" s="723"/>
      <c r="AC30" s="723"/>
      <c r="AD30" s="724">
        <v>38787</v>
      </c>
      <c r="AE30" s="724"/>
      <c r="AF30" s="724"/>
      <c r="AG30" s="724"/>
      <c r="AH30" s="724"/>
      <c r="AI30" s="724"/>
      <c r="AJ30" s="724"/>
      <c r="AK30" s="724"/>
      <c r="AL30" s="666">
        <v>0.1</v>
      </c>
      <c r="AM30" s="667"/>
      <c r="AN30" s="667"/>
      <c r="AO30" s="725"/>
      <c r="AP30" s="751" t="s">
        <v>313</v>
      </c>
      <c r="AQ30" s="752"/>
      <c r="AR30" s="752"/>
      <c r="AS30" s="752"/>
      <c r="AT30" s="757" t="s">
        <v>314</v>
      </c>
      <c r="AU30" s="230"/>
      <c r="AV30" s="230"/>
      <c r="AW30" s="230"/>
      <c r="AX30" s="760" t="s">
        <v>189</v>
      </c>
      <c r="AY30" s="761"/>
      <c r="AZ30" s="761"/>
      <c r="BA30" s="761"/>
      <c r="BB30" s="761"/>
      <c r="BC30" s="761"/>
      <c r="BD30" s="761"/>
      <c r="BE30" s="761"/>
      <c r="BF30" s="762"/>
      <c r="BG30" s="741">
        <v>99.1</v>
      </c>
      <c r="BH30" s="742"/>
      <c r="BI30" s="742"/>
      <c r="BJ30" s="742"/>
      <c r="BK30" s="742"/>
      <c r="BL30" s="742"/>
      <c r="BM30" s="743">
        <v>96.9</v>
      </c>
      <c r="BN30" s="742"/>
      <c r="BO30" s="742"/>
      <c r="BP30" s="742"/>
      <c r="BQ30" s="744"/>
      <c r="BR30" s="741">
        <v>99</v>
      </c>
      <c r="BS30" s="742"/>
      <c r="BT30" s="742"/>
      <c r="BU30" s="742"/>
      <c r="BV30" s="742"/>
      <c r="BW30" s="742"/>
      <c r="BX30" s="743">
        <v>96.4</v>
      </c>
      <c r="BY30" s="742"/>
      <c r="BZ30" s="742"/>
      <c r="CA30" s="742"/>
      <c r="CB30" s="744"/>
      <c r="CD30" s="747"/>
      <c r="CE30" s="748"/>
      <c r="CF30" s="705" t="s">
        <v>315</v>
      </c>
      <c r="CG30" s="702"/>
      <c r="CH30" s="702"/>
      <c r="CI30" s="702"/>
      <c r="CJ30" s="702"/>
      <c r="CK30" s="702"/>
      <c r="CL30" s="702"/>
      <c r="CM30" s="702"/>
      <c r="CN30" s="702"/>
      <c r="CO30" s="702"/>
      <c r="CP30" s="702"/>
      <c r="CQ30" s="703"/>
      <c r="CR30" s="661">
        <v>7562158</v>
      </c>
      <c r="CS30" s="664"/>
      <c r="CT30" s="664"/>
      <c r="CU30" s="664"/>
      <c r="CV30" s="664"/>
      <c r="CW30" s="664"/>
      <c r="CX30" s="664"/>
      <c r="CY30" s="665"/>
      <c r="CZ30" s="666">
        <v>10.3</v>
      </c>
      <c r="DA30" s="695"/>
      <c r="DB30" s="695"/>
      <c r="DC30" s="696"/>
      <c r="DD30" s="669">
        <v>7293340</v>
      </c>
      <c r="DE30" s="664"/>
      <c r="DF30" s="664"/>
      <c r="DG30" s="664"/>
      <c r="DH30" s="664"/>
      <c r="DI30" s="664"/>
      <c r="DJ30" s="664"/>
      <c r="DK30" s="665"/>
      <c r="DL30" s="669">
        <v>7293340</v>
      </c>
      <c r="DM30" s="664"/>
      <c r="DN30" s="664"/>
      <c r="DO30" s="664"/>
      <c r="DP30" s="664"/>
      <c r="DQ30" s="664"/>
      <c r="DR30" s="664"/>
      <c r="DS30" s="664"/>
      <c r="DT30" s="664"/>
      <c r="DU30" s="664"/>
      <c r="DV30" s="665"/>
      <c r="DW30" s="666">
        <v>21.1</v>
      </c>
      <c r="DX30" s="695"/>
      <c r="DY30" s="695"/>
      <c r="DZ30" s="695"/>
      <c r="EA30" s="695"/>
      <c r="EB30" s="695"/>
      <c r="EC30" s="697"/>
    </row>
    <row r="31" spans="2:133" ht="11.25" customHeight="1" x14ac:dyDescent="0.15">
      <c r="B31" s="658" t="s">
        <v>316</v>
      </c>
      <c r="C31" s="659"/>
      <c r="D31" s="659"/>
      <c r="E31" s="659"/>
      <c r="F31" s="659"/>
      <c r="G31" s="659"/>
      <c r="H31" s="659"/>
      <c r="I31" s="659"/>
      <c r="J31" s="659"/>
      <c r="K31" s="659"/>
      <c r="L31" s="659"/>
      <c r="M31" s="659"/>
      <c r="N31" s="659"/>
      <c r="O31" s="659"/>
      <c r="P31" s="659"/>
      <c r="Q31" s="660"/>
      <c r="R31" s="661">
        <v>3643519</v>
      </c>
      <c r="S31" s="664"/>
      <c r="T31" s="664"/>
      <c r="U31" s="664"/>
      <c r="V31" s="664"/>
      <c r="W31" s="664"/>
      <c r="X31" s="664"/>
      <c r="Y31" s="665"/>
      <c r="Z31" s="723">
        <v>4.9000000000000004</v>
      </c>
      <c r="AA31" s="723"/>
      <c r="AB31" s="723"/>
      <c r="AC31" s="723"/>
      <c r="AD31" s="724" t="s">
        <v>139</v>
      </c>
      <c r="AE31" s="724"/>
      <c r="AF31" s="724"/>
      <c r="AG31" s="724"/>
      <c r="AH31" s="724"/>
      <c r="AI31" s="724"/>
      <c r="AJ31" s="724"/>
      <c r="AK31" s="724"/>
      <c r="AL31" s="666" t="s">
        <v>185</v>
      </c>
      <c r="AM31" s="667"/>
      <c r="AN31" s="667"/>
      <c r="AO31" s="725"/>
      <c r="AP31" s="753"/>
      <c r="AQ31" s="754"/>
      <c r="AR31" s="754"/>
      <c r="AS31" s="754"/>
      <c r="AT31" s="758"/>
      <c r="AU31" s="229" t="s">
        <v>317</v>
      </c>
      <c r="AV31" s="229"/>
      <c r="AW31" s="229"/>
      <c r="AX31" s="658" t="s">
        <v>318</v>
      </c>
      <c r="AY31" s="659"/>
      <c r="AZ31" s="659"/>
      <c r="BA31" s="659"/>
      <c r="BB31" s="659"/>
      <c r="BC31" s="659"/>
      <c r="BD31" s="659"/>
      <c r="BE31" s="659"/>
      <c r="BF31" s="660"/>
      <c r="BG31" s="739">
        <v>99.1</v>
      </c>
      <c r="BH31" s="662"/>
      <c r="BI31" s="662"/>
      <c r="BJ31" s="662"/>
      <c r="BK31" s="662"/>
      <c r="BL31" s="662"/>
      <c r="BM31" s="667">
        <v>97.3</v>
      </c>
      <c r="BN31" s="740"/>
      <c r="BO31" s="740"/>
      <c r="BP31" s="740"/>
      <c r="BQ31" s="701"/>
      <c r="BR31" s="739">
        <v>99</v>
      </c>
      <c r="BS31" s="662"/>
      <c r="BT31" s="662"/>
      <c r="BU31" s="662"/>
      <c r="BV31" s="662"/>
      <c r="BW31" s="662"/>
      <c r="BX31" s="667">
        <v>96.7</v>
      </c>
      <c r="BY31" s="740"/>
      <c r="BZ31" s="740"/>
      <c r="CA31" s="740"/>
      <c r="CB31" s="701"/>
      <c r="CD31" s="747"/>
      <c r="CE31" s="748"/>
      <c r="CF31" s="705" t="s">
        <v>319</v>
      </c>
      <c r="CG31" s="702"/>
      <c r="CH31" s="702"/>
      <c r="CI31" s="702"/>
      <c r="CJ31" s="702"/>
      <c r="CK31" s="702"/>
      <c r="CL31" s="702"/>
      <c r="CM31" s="702"/>
      <c r="CN31" s="702"/>
      <c r="CO31" s="702"/>
      <c r="CP31" s="702"/>
      <c r="CQ31" s="703"/>
      <c r="CR31" s="661">
        <v>492537</v>
      </c>
      <c r="CS31" s="662"/>
      <c r="CT31" s="662"/>
      <c r="CU31" s="662"/>
      <c r="CV31" s="662"/>
      <c r="CW31" s="662"/>
      <c r="CX31" s="662"/>
      <c r="CY31" s="663"/>
      <c r="CZ31" s="666">
        <v>0.7</v>
      </c>
      <c r="DA31" s="695"/>
      <c r="DB31" s="695"/>
      <c r="DC31" s="696"/>
      <c r="DD31" s="669">
        <v>453443</v>
      </c>
      <c r="DE31" s="662"/>
      <c r="DF31" s="662"/>
      <c r="DG31" s="662"/>
      <c r="DH31" s="662"/>
      <c r="DI31" s="662"/>
      <c r="DJ31" s="662"/>
      <c r="DK31" s="663"/>
      <c r="DL31" s="669">
        <v>453443</v>
      </c>
      <c r="DM31" s="662"/>
      <c r="DN31" s="662"/>
      <c r="DO31" s="662"/>
      <c r="DP31" s="662"/>
      <c r="DQ31" s="662"/>
      <c r="DR31" s="662"/>
      <c r="DS31" s="662"/>
      <c r="DT31" s="662"/>
      <c r="DU31" s="662"/>
      <c r="DV31" s="663"/>
      <c r="DW31" s="666">
        <v>1.3</v>
      </c>
      <c r="DX31" s="695"/>
      <c r="DY31" s="695"/>
      <c r="DZ31" s="695"/>
      <c r="EA31" s="695"/>
      <c r="EB31" s="695"/>
      <c r="EC31" s="697"/>
    </row>
    <row r="32" spans="2:133" ht="11.25" customHeight="1" x14ac:dyDescent="0.15">
      <c r="B32" s="658" t="s">
        <v>320</v>
      </c>
      <c r="C32" s="659"/>
      <c r="D32" s="659"/>
      <c r="E32" s="659"/>
      <c r="F32" s="659"/>
      <c r="G32" s="659"/>
      <c r="H32" s="659"/>
      <c r="I32" s="659"/>
      <c r="J32" s="659"/>
      <c r="K32" s="659"/>
      <c r="L32" s="659"/>
      <c r="M32" s="659"/>
      <c r="N32" s="659"/>
      <c r="O32" s="659"/>
      <c r="P32" s="659"/>
      <c r="Q32" s="660"/>
      <c r="R32" s="661">
        <v>3796281</v>
      </c>
      <c r="S32" s="664"/>
      <c r="T32" s="664"/>
      <c r="U32" s="664"/>
      <c r="V32" s="664"/>
      <c r="W32" s="664"/>
      <c r="X32" s="664"/>
      <c r="Y32" s="665"/>
      <c r="Z32" s="723">
        <v>5.0999999999999996</v>
      </c>
      <c r="AA32" s="723"/>
      <c r="AB32" s="723"/>
      <c r="AC32" s="723"/>
      <c r="AD32" s="724" t="s">
        <v>248</v>
      </c>
      <c r="AE32" s="724"/>
      <c r="AF32" s="724"/>
      <c r="AG32" s="724"/>
      <c r="AH32" s="724"/>
      <c r="AI32" s="724"/>
      <c r="AJ32" s="724"/>
      <c r="AK32" s="724"/>
      <c r="AL32" s="666" t="s">
        <v>248</v>
      </c>
      <c r="AM32" s="667"/>
      <c r="AN32" s="667"/>
      <c r="AO32" s="725"/>
      <c r="AP32" s="755"/>
      <c r="AQ32" s="756"/>
      <c r="AR32" s="756"/>
      <c r="AS32" s="756"/>
      <c r="AT32" s="759"/>
      <c r="AU32" s="231"/>
      <c r="AV32" s="231"/>
      <c r="AW32" s="231"/>
      <c r="AX32" s="673" t="s">
        <v>321</v>
      </c>
      <c r="AY32" s="674"/>
      <c r="AZ32" s="674"/>
      <c r="BA32" s="674"/>
      <c r="BB32" s="674"/>
      <c r="BC32" s="674"/>
      <c r="BD32" s="674"/>
      <c r="BE32" s="674"/>
      <c r="BF32" s="675"/>
      <c r="BG32" s="738">
        <v>99.2</v>
      </c>
      <c r="BH32" s="677"/>
      <c r="BI32" s="677"/>
      <c r="BJ32" s="677"/>
      <c r="BK32" s="677"/>
      <c r="BL32" s="677"/>
      <c r="BM32" s="721">
        <v>96.4</v>
      </c>
      <c r="BN32" s="677"/>
      <c r="BO32" s="677"/>
      <c r="BP32" s="677"/>
      <c r="BQ32" s="714"/>
      <c r="BR32" s="738">
        <v>98.9</v>
      </c>
      <c r="BS32" s="677"/>
      <c r="BT32" s="677"/>
      <c r="BU32" s="677"/>
      <c r="BV32" s="677"/>
      <c r="BW32" s="677"/>
      <c r="BX32" s="721">
        <v>95.8</v>
      </c>
      <c r="BY32" s="677"/>
      <c r="BZ32" s="677"/>
      <c r="CA32" s="677"/>
      <c r="CB32" s="714"/>
      <c r="CD32" s="749"/>
      <c r="CE32" s="750"/>
      <c r="CF32" s="705" t="s">
        <v>322</v>
      </c>
      <c r="CG32" s="702"/>
      <c r="CH32" s="702"/>
      <c r="CI32" s="702"/>
      <c r="CJ32" s="702"/>
      <c r="CK32" s="702"/>
      <c r="CL32" s="702"/>
      <c r="CM32" s="702"/>
      <c r="CN32" s="702"/>
      <c r="CO32" s="702"/>
      <c r="CP32" s="702"/>
      <c r="CQ32" s="703"/>
      <c r="CR32" s="661">
        <v>714</v>
      </c>
      <c r="CS32" s="664"/>
      <c r="CT32" s="664"/>
      <c r="CU32" s="664"/>
      <c r="CV32" s="664"/>
      <c r="CW32" s="664"/>
      <c r="CX32" s="664"/>
      <c r="CY32" s="665"/>
      <c r="CZ32" s="666">
        <v>0</v>
      </c>
      <c r="DA32" s="695"/>
      <c r="DB32" s="695"/>
      <c r="DC32" s="696"/>
      <c r="DD32" s="669">
        <v>714</v>
      </c>
      <c r="DE32" s="664"/>
      <c r="DF32" s="664"/>
      <c r="DG32" s="664"/>
      <c r="DH32" s="664"/>
      <c r="DI32" s="664"/>
      <c r="DJ32" s="664"/>
      <c r="DK32" s="665"/>
      <c r="DL32" s="669">
        <v>714</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323</v>
      </c>
      <c r="C33" s="659"/>
      <c r="D33" s="659"/>
      <c r="E33" s="659"/>
      <c r="F33" s="659"/>
      <c r="G33" s="659"/>
      <c r="H33" s="659"/>
      <c r="I33" s="659"/>
      <c r="J33" s="659"/>
      <c r="K33" s="659"/>
      <c r="L33" s="659"/>
      <c r="M33" s="659"/>
      <c r="N33" s="659"/>
      <c r="O33" s="659"/>
      <c r="P33" s="659"/>
      <c r="Q33" s="660"/>
      <c r="R33" s="661">
        <v>890394</v>
      </c>
      <c r="S33" s="664"/>
      <c r="T33" s="664"/>
      <c r="U33" s="664"/>
      <c r="V33" s="664"/>
      <c r="W33" s="664"/>
      <c r="X33" s="664"/>
      <c r="Y33" s="665"/>
      <c r="Z33" s="723">
        <v>1.2</v>
      </c>
      <c r="AA33" s="723"/>
      <c r="AB33" s="723"/>
      <c r="AC33" s="723"/>
      <c r="AD33" s="724" t="s">
        <v>185</v>
      </c>
      <c r="AE33" s="724"/>
      <c r="AF33" s="724"/>
      <c r="AG33" s="724"/>
      <c r="AH33" s="724"/>
      <c r="AI33" s="724"/>
      <c r="AJ33" s="724"/>
      <c r="AK33" s="724"/>
      <c r="AL33" s="666" t="s">
        <v>185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324</v>
      </c>
      <c r="CE33" s="702"/>
      <c r="CF33" s="702"/>
      <c r="CG33" s="702"/>
      <c r="CH33" s="702"/>
      <c r="CI33" s="702"/>
      <c r="CJ33" s="702"/>
      <c r="CK33" s="702"/>
      <c r="CL33" s="702"/>
      <c r="CM33" s="702"/>
      <c r="CN33" s="702"/>
      <c r="CO33" s="702"/>
      <c r="CP33" s="702"/>
      <c r="CQ33" s="703"/>
      <c r="CR33" s="661">
        <v>26904713</v>
      </c>
      <c r="CS33" s="662"/>
      <c r="CT33" s="662"/>
      <c r="CU33" s="662"/>
      <c r="CV33" s="662"/>
      <c r="CW33" s="662"/>
      <c r="CX33" s="662"/>
      <c r="CY33" s="663"/>
      <c r="CZ33" s="666">
        <v>36.799999999999997</v>
      </c>
      <c r="DA33" s="695"/>
      <c r="DB33" s="695"/>
      <c r="DC33" s="696"/>
      <c r="DD33" s="669">
        <v>16591444</v>
      </c>
      <c r="DE33" s="662"/>
      <c r="DF33" s="662"/>
      <c r="DG33" s="662"/>
      <c r="DH33" s="662"/>
      <c r="DI33" s="662"/>
      <c r="DJ33" s="662"/>
      <c r="DK33" s="663"/>
      <c r="DL33" s="669">
        <v>10424610</v>
      </c>
      <c r="DM33" s="662"/>
      <c r="DN33" s="662"/>
      <c r="DO33" s="662"/>
      <c r="DP33" s="662"/>
      <c r="DQ33" s="662"/>
      <c r="DR33" s="662"/>
      <c r="DS33" s="662"/>
      <c r="DT33" s="662"/>
      <c r="DU33" s="662"/>
      <c r="DV33" s="663"/>
      <c r="DW33" s="666">
        <v>30.1</v>
      </c>
      <c r="DX33" s="695"/>
      <c r="DY33" s="695"/>
      <c r="DZ33" s="695"/>
      <c r="EA33" s="695"/>
      <c r="EB33" s="695"/>
      <c r="EC33" s="697"/>
    </row>
    <row r="34" spans="2:133" ht="11.25" customHeight="1" x14ac:dyDescent="0.15">
      <c r="B34" s="658" t="s">
        <v>325</v>
      </c>
      <c r="C34" s="659"/>
      <c r="D34" s="659"/>
      <c r="E34" s="659"/>
      <c r="F34" s="659"/>
      <c r="G34" s="659"/>
      <c r="H34" s="659"/>
      <c r="I34" s="659"/>
      <c r="J34" s="659"/>
      <c r="K34" s="659"/>
      <c r="L34" s="659"/>
      <c r="M34" s="659"/>
      <c r="N34" s="659"/>
      <c r="O34" s="659"/>
      <c r="P34" s="659"/>
      <c r="Q34" s="660"/>
      <c r="R34" s="661">
        <v>2818224</v>
      </c>
      <c r="S34" s="664"/>
      <c r="T34" s="664"/>
      <c r="U34" s="664"/>
      <c r="V34" s="664"/>
      <c r="W34" s="664"/>
      <c r="X34" s="664"/>
      <c r="Y34" s="665"/>
      <c r="Z34" s="723">
        <v>3.8</v>
      </c>
      <c r="AA34" s="723"/>
      <c r="AB34" s="723"/>
      <c r="AC34" s="723"/>
      <c r="AD34" s="724">
        <v>2131</v>
      </c>
      <c r="AE34" s="724"/>
      <c r="AF34" s="724"/>
      <c r="AG34" s="724"/>
      <c r="AH34" s="724"/>
      <c r="AI34" s="724"/>
      <c r="AJ34" s="724"/>
      <c r="AK34" s="724"/>
      <c r="AL34" s="666">
        <v>0</v>
      </c>
      <c r="AM34" s="667"/>
      <c r="AN34" s="667"/>
      <c r="AO34" s="725"/>
      <c r="AP34" s="234"/>
      <c r="AQ34" s="735" t="s">
        <v>326</v>
      </c>
      <c r="AR34" s="736"/>
      <c r="AS34" s="736"/>
      <c r="AT34" s="736"/>
      <c r="AU34" s="736"/>
      <c r="AV34" s="736"/>
      <c r="AW34" s="736"/>
      <c r="AX34" s="736"/>
      <c r="AY34" s="736"/>
      <c r="AZ34" s="736"/>
      <c r="BA34" s="736"/>
      <c r="BB34" s="736"/>
      <c r="BC34" s="736"/>
      <c r="BD34" s="736"/>
      <c r="BE34" s="736"/>
      <c r="BF34" s="737"/>
      <c r="BG34" s="735" t="s">
        <v>327</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328</v>
      </c>
      <c r="CE34" s="702"/>
      <c r="CF34" s="702"/>
      <c r="CG34" s="702"/>
      <c r="CH34" s="702"/>
      <c r="CI34" s="702"/>
      <c r="CJ34" s="702"/>
      <c r="CK34" s="702"/>
      <c r="CL34" s="702"/>
      <c r="CM34" s="702"/>
      <c r="CN34" s="702"/>
      <c r="CO34" s="702"/>
      <c r="CP34" s="702"/>
      <c r="CQ34" s="703"/>
      <c r="CR34" s="661">
        <v>11171420</v>
      </c>
      <c r="CS34" s="664"/>
      <c r="CT34" s="664"/>
      <c r="CU34" s="664"/>
      <c r="CV34" s="664"/>
      <c r="CW34" s="664"/>
      <c r="CX34" s="664"/>
      <c r="CY34" s="665"/>
      <c r="CZ34" s="666">
        <v>15.3</v>
      </c>
      <c r="DA34" s="695"/>
      <c r="DB34" s="695"/>
      <c r="DC34" s="696"/>
      <c r="DD34" s="669">
        <v>5603683</v>
      </c>
      <c r="DE34" s="664"/>
      <c r="DF34" s="664"/>
      <c r="DG34" s="664"/>
      <c r="DH34" s="664"/>
      <c r="DI34" s="664"/>
      <c r="DJ34" s="664"/>
      <c r="DK34" s="665"/>
      <c r="DL34" s="669">
        <v>4815219</v>
      </c>
      <c r="DM34" s="664"/>
      <c r="DN34" s="664"/>
      <c r="DO34" s="664"/>
      <c r="DP34" s="664"/>
      <c r="DQ34" s="664"/>
      <c r="DR34" s="664"/>
      <c r="DS34" s="664"/>
      <c r="DT34" s="664"/>
      <c r="DU34" s="664"/>
      <c r="DV34" s="665"/>
      <c r="DW34" s="666">
        <v>13.9</v>
      </c>
      <c r="DX34" s="695"/>
      <c r="DY34" s="695"/>
      <c r="DZ34" s="695"/>
      <c r="EA34" s="695"/>
      <c r="EB34" s="695"/>
      <c r="EC34" s="697"/>
    </row>
    <row r="35" spans="2:133" ht="11.25" customHeight="1" x14ac:dyDescent="0.15">
      <c r="B35" s="658" t="s">
        <v>329</v>
      </c>
      <c r="C35" s="659"/>
      <c r="D35" s="659"/>
      <c r="E35" s="659"/>
      <c r="F35" s="659"/>
      <c r="G35" s="659"/>
      <c r="H35" s="659"/>
      <c r="I35" s="659"/>
      <c r="J35" s="659"/>
      <c r="K35" s="659"/>
      <c r="L35" s="659"/>
      <c r="M35" s="659"/>
      <c r="N35" s="659"/>
      <c r="O35" s="659"/>
      <c r="P35" s="659"/>
      <c r="Q35" s="660"/>
      <c r="R35" s="661">
        <v>8369627</v>
      </c>
      <c r="S35" s="664"/>
      <c r="T35" s="664"/>
      <c r="U35" s="664"/>
      <c r="V35" s="664"/>
      <c r="W35" s="664"/>
      <c r="X35" s="664"/>
      <c r="Y35" s="665"/>
      <c r="Z35" s="723">
        <v>11.3</v>
      </c>
      <c r="AA35" s="723"/>
      <c r="AB35" s="723"/>
      <c r="AC35" s="723"/>
      <c r="AD35" s="724" t="s">
        <v>185</v>
      </c>
      <c r="AE35" s="724"/>
      <c r="AF35" s="724"/>
      <c r="AG35" s="724"/>
      <c r="AH35" s="724"/>
      <c r="AI35" s="724"/>
      <c r="AJ35" s="724"/>
      <c r="AK35" s="724"/>
      <c r="AL35" s="666" t="s">
        <v>248</v>
      </c>
      <c r="AM35" s="667"/>
      <c r="AN35" s="667"/>
      <c r="AO35" s="725"/>
      <c r="AP35" s="234"/>
      <c r="AQ35" s="729" t="s">
        <v>330</v>
      </c>
      <c r="AR35" s="730"/>
      <c r="AS35" s="730"/>
      <c r="AT35" s="730"/>
      <c r="AU35" s="730"/>
      <c r="AV35" s="730"/>
      <c r="AW35" s="730"/>
      <c r="AX35" s="730"/>
      <c r="AY35" s="731"/>
      <c r="AZ35" s="726">
        <v>8271389</v>
      </c>
      <c r="BA35" s="727"/>
      <c r="BB35" s="727"/>
      <c r="BC35" s="727"/>
      <c r="BD35" s="727"/>
      <c r="BE35" s="727"/>
      <c r="BF35" s="728"/>
      <c r="BG35" s="732" t="s">
        <v>331</v>
      </c>
      <c r="BH35" s="733"/>
      <c r="BI35" s="733"/>
      <c r="BJ35" s="733"/>
      <c r="BK35" s="733"/>
      <c r="BL35" s="733"/>
      <c r="BM35" s="733"/>
      <c r="BN35" s="733"/>
      <c r="BO35" s="733"/>
      <c r="BP35" s="733"/>
      <c r="BQ35" s="733"/>
      <c r="BR35" s="733"/>
      <c r="BS35" s="733"/>
      <c r="BT35" s="733"/>
      <c r="BU35" s="734"/>
      <c r="BV35" s="726">
        <v>277263</v>
      </c>
      <c r="BW35" s="727"/>
      <c r="BX35" s="727"/>
      <c r="BY35" s="727"/>
      <c r="BZ35" s="727"/>
      <c r="CA35" s="727"/>
      <c r="CB35" s="728"/>
      <c r="CD35" s="705" t="s">
        <v>332</v>
      </c>
      <c r="CE35" s="702"/>
      <c r="CF35" s="702"/>
      <c r="CG35" s="702"/>
      <c r="CH35" s="702"/>
      <c r="CI35" s="702"/>
      <c r="CJ35" s="702"/>
      <c r="CK35" s="702"/>
      <c r="CL35" s="702"/>
      <c r="CM35" s="702"/>
      <c r="CN35" s="702"/>
      <c r="CO35" s="702"/>
      <c r="CP35" s="702"/>
      <c r="CQ35" s="703"/>
      <c r="CR35" s="661">
        <v>295543</v>
      </c>
      <c r="CS35" s="662"/>
      <c r="CT35" s="662"/>
      <c r="CU35" s="662"/>
      <c r="CV35" s="662"/>
      <c r="CW35" s="662"/>
      <c r="CX35" s="662"/>
      <c r="CY35" s="663"/>
      <c r="CZ35" s="666">
        <v>0.4</v>
      </c>
      <c r="DA35" s="695"/>
      <c r="DB35" s="695"/>
      <c r="DC35" s="696"/>
      <c r="DD35" s="669">
        <v>224889</v>
      </c>
      <c r="DE35" s="662"/>
      <c r="DF35" s="662"/>
      <c r="DG35" s="662"/>
      <c r="DH35" s="662"/>
      <c r="DI35" s="662"/>
      <c r="DJ35" s="662"/>
      <c r="DK35" s="663"/>
      <c r="DL35" s="669">
        <v>221825</v>
      </c>
      <c r="DM35" s="662"/>
      <c r="DN35" s="662"/>
      <c r="DO35" s="662"/>
      <c r="DP35" s="662"/>
      <c r="DQ35" s="662"/>
      <c r="DR35" s="662"/>
      <c r="DS35" s="662"/>
      <c r="DT35" s="662"/>
      <c r="DU35" s="662"/>
      <c r="DV35" s="663"/>
      <c r="DW35" s="666">
        <v>0.6</v>
      </c>
      <c r="DX35" s="695"/>
      <c r="DY35" s="695"/>
      <c r="DZ35" s="695"/>
      <c r="EA35" s="695"/>
      <c r="EB35" s="695"/>
      <c r="EC35" s="697"/>
    </row>
    <row r="36" spans="2:133" ht="11.25" customHeight="1" x14ac:dyDescent="0.15">
      <c r="B36" s="658" t="s">
        <v>333</v>
      </c>
      <c r="C36" s="659"/>
      <c r="D36" s="659"/>
      <c r="E36" s="659"/>
      <c r="F36" s="659"/>
      <c r="G36" s="659"/>
      <c r="H36" s="659"/>
      <c r="I36" s="659"/>
      <c r="J36" s="659"/>
      <c r="K36" s="659"/>
      <c r="L36" s="659"/>
      <c r="M36" s="659"/>
      <c r="N36" s="659"/>
      <c r="O36" s="659"/>
      <c r="P36" s="659"/>
      <c r="Q36" s="660"/>
      <c r="R36" s="661" t="s">
        <v>139</v>
      </c>
      <c r="S36" s="664"/>
      <c r="T36" s="664"/>
      <c r="U36" s="664"/>
      <c r="V36" s="664"/>
      <c r="W36" s="664"/>
      <c r="X36" s="664"/>
      <c r="Y36" s="665"/>
      <c r="Z36" s="723" t="s">
        <v>248</v>
      </c>
      <c r="AA36" s="723"/>
      <c r="AB36" s="723"/>
      <c r="AC36" s="723"/>
      <c r="AD36" s="724" t="s">
        <v>185</v>
      </c>
      <c r="AE36" s="724"/>
      <c r="AF36" s="724"/>
      <c r="AG36" s="724"/>
      <c r="AH36" s="724"/>
      <c r="AI36" s="724"/>
      <c r="AJ36" s="724"/>
      <c r="AK36" s="724"/>
      <c r="AL36" s="666" t="s">
        <v>248</v>
      </c>
      <c r="AM36" s="667"/>
      <c r="AN36" s="667"/>
      <c r="AO36" s="725"/>
      <c r="AQ36" s="698" t="s">
        <v>334</v>
      </c>
      <c r="AR36" s="699"/>
      <c r="AS36" s="699"/>
      <c r="AT36" s="699"/>
      <c r="AU36" s="699"/>
      <c r="AV36" s="699"/>
      <c r="AW36" s="699"/>
      <c r="AX36" s="699"/>
      <c r="AY36" s="700"/>
      <c r="AZ36" s="661">
        <v>2764128</v>
      </c>
      <c r="BA36" s="664"/>
      <c r="BB36" s="664"/>
      <c r="BC36" s="664"/>
      <c r="BD36" s="662"/>
      <c r="BE36" s="662"/>
      <c r="BF36" s="701"/>
      <c r="BG36" s="705" t="s">
        <v>335</v>
      </c>
      <c r="BH36" s="702"/>
      <c r="BI36" s="702"/>
      <c r="BJ36" s="702"/>
      <c r="BK36" s="702"/>
      <c r="BL36" s="702"/>
      <c r="BM36" s="702"/>
      <c r="BN36" s="702"/>
      <c r="BO36" s="702"/>
      <c r="BP36" s="702"/>
      <c r="BQ36" s="702"/>
      <c r="BR36" s="702"/>
      <c r="BS36" s="702"/>
      <c r="BT36" s="702"/>
      <c r="BU36" s="703"/>
      <c r="BV36" s="661">
        <v>82110</v>
      </c>
      <c r="BW36" s="664"/>
      <c r="BX36" s="664"/>
      <c r="BY36" s="664"/>
      <c r="BZ36" s="664"/>
      <c r="CA36" s="664"/>
      <c r="CB36" s="704"/>
      <c r="CD36" s="705" t="s">
        <v>336</v>
      </c>
      <c r="CE36" s="702"/>
      <c r="CF36" s="702"/>
      <c r="CG36" s="702"/>
      <c r="CH36" s="702"/>
      <c r="CI36" s="702"/>
      <c r="CJ36" s="702"/>
      <c r="CK36" s="702"/>
      <c r="CL36" s="702"/>
      <c r="CM36" s="702"/>
      <c r="CN36" s="702"/>
      <c r="CO36" s="702"/>
      <c r="CP36" s="702"/>
      <c r="CQ36" s="703"/>
      <c r="CR36" s="661">
        <v>3640104</v>
      </c>
      <c r="CS36" s="664"/>
      <c r="CT36" s="664"/>
      <c r="CU36" s="664"/>
      <c r="CV36" s="664"/>
      <c r="CW36" s="664"/>
      <c r="CX36" s="664"/>
      <c r="CY36" s="665"/>
      <c r="CZ36" s="666">
        <v>5</v>
      </c>
      <c r="DA36" s="695"/>
      <c r="DB36" s="695"/>
      <c r="DC36" s="696"/>
      <c r="DD36" s="669">
        <v>2000398</v>
      </c>
      <c r="DE36" s="664"/>
      <c r="DF36" s="664"/>
      <c r="DG36" s="664"/>
      <c r="DH36" s="664"/>
      <c r="DI36" s="664"/>
      <c r="DJ36" s="664"/>
      <c r="DK36" s="665"/>
      <c r="DL36" s="669">
        <v>1113639</v>
      </c>
      <c r="DM36" s="664"/>
      <c r="DN36" s="664"/>
      <c r="DO36" s="664"/>
      <c r="DP36" s="664"/>
      <c r="DQ36" s="664"/>
      <c r="DR36" s="664"/>
      <c r="DS36" s="664"/>
      <c r="DT36" s="664"/>
      <c r="DU36" s="664"/>
      <c r="DV36" s="665"/>
      <c r="DW36" s="666">
        <v>3.2</v>
      </c>
      <c r="DX36" s="695"/>
      <c r="DY36" s="695"/>
      <c r="DZ36" s="695"/>
      <c r="EA36" s="695"/>
      <c r="EB36" s="695"/>
      <c r="EC36" s="697"/>
    </row>
    <row r="37" spans="2:133" ht="11.25" customHeight="1" x14ac:dyDescent="0.15">
      <c r="B37" s="658" t="s">
        <v>337</v>
      </c>
      <c r="C37" s="659"/>
      <c r="D37" s="659"/>
      <c r="E37" s="659"/>
      <c r="F37" s="659"/>
      <c r="G37" s="659"/>
      <c r="H37" s="659"/>
      <c r="I37" s="659"/>
      <c r="J37" s="659"/>
      <c r="K37" s="659"/>
      <c r="L37" s="659"/>
      <c r="M37" s="659"/>
      <c r="N37" s="659"/>
      <c r="O37" s="659"/>
      <c r="P37" s="659"/>
      <c r="Q37" s="660"/>
      <c r="R37" s="661">
        <v>1619427</v>
      </c>
      <c r="S37" s="664"/>
      <c r="T37" s="664"/>
      <c r="U37" s="664"/>
      <c r="V37" s="664"/>
      <c r="W37" s="664"/>
      <c r="X37" s="664"/>
      <c r="Y37" s="665"/>
      <c r="Z37" s="723">
        <v>2.2000000000000002</v>
      </c>
      <c r="AA37" s="723"/>
      <c r="AB37" s="723"/>
      <c r="AC37" s="723"/>
      <c r="AD37" s="724" t="s">
        <v>185</v>
      </c>
      <c r="AE37" s="724"/>
      <c r="AF37" s="724"/>
      <c r="AG37" s="724"/>
      <c r="AH37" s="724"/>
      <c r="AI37" s="724"/>
      <c r="AJ37" s="724"/>
      <c r="AK37" s="724"/>
      <c r="AL37" s="666" t="s">
        <v>139</v>
      </c>
      <c r="AM37" s="667"/>
      <c r="AN37" s="667"/>
      <c r="AO37" s="725"/>
      <c r="AQ37" s="698" t="s">
        <v>338</v>
      </c>
      <c r="AR37" s="699"/>
      <c r="AS37" s="699"/>
      <c r="AT37" s="699"/>
      <c r="AU37" s="699"/>
      <c r="AV37" s="699"/>
      <c r="AW37" s="699"/>
      <c r="AX37" s="699"/>
      <c r="AY37" s="700"/>
      <c r="AZ37" s="661">
        <v>235663</v>
      </c>
      <c r="BA37" s="664"/>
      <c r="BB37" s="664"/>
      <c r="BC37" s="664"/>
      <c r="BD37" s="662"/>
      <c r="BE37" s="662"/>
      <c r="BF37" s="701"/>
      <c r="BG37" s="705" t="s">
        <v>339</v>
      </c>
      <c r="BH37" s="702"/>
      <c r="BI37" s="702"/>
      <c r="BJ37" s="702"/>
      <c r="BK37" s="702"/>
      <c r="BL37" s="702"/>
      <c r="BM37" s="702"/>
      <c r="BN37" s="702"/>
      <c r="BO37" s="702"/>
      <c r="BP37" s="702"/>
      <c r="BQ37" s="702"/>
      <c r="BR37" s="702"/>
      <c r="BS37" s="702"/>
      <c r="BT37" s="702"/>
      <c r="BU37" s="703"/>
      <c r="BV37" s="661">
        <v>16911</v>
      </c>
      <c r="BW37" s="664"/>
      <c r="BX37" s="664"/>
      <c r="BY37" s="664"/>
      <c r="BZ37" s="664"/>
      <c r="CA37" s="664"/>
      <c r="CB37" s="704"/>
      <c r="CD37" s="705" t="s">
        <v>340</v>
      </c>
      <c r="CE37" s="702"/>
      <c r="CF37" s="702"/>
      <c r="CG37" s="702"/>
      <c r="CH37" s="702"/>
      <c r="CI37" s="702"/>
      <c r="CJ37" s="702"/>
      <c r="CK37" s="702"/>
      <c r="CL37" s="702"/>
      <c r="CM37" s="702"/>
      <c r="CN37" s="702"/>
      <c r="CO37" s="702"/>
      <c r="CP37" s="702"/>
      <c r="CQ37" s="703"/>
      <c r="CR37" s="661">
        <v>10278</v>
      </c>
      <c r="CS37" s="662"/>
      <c r="CT37" s="662"/>
      <c r="CU37" s="662"/>
      <c r="CV37" s="662"/>
      <c r="CW37" s="662"/>
      <c r="CX37" s="662"/>
      <c r="CY37" s="663"/>
      <c r="CZ37" s="666">
        <v>0</v>
      </c>
      <c r="DA37" s="695"/>
      <c r="DB37" s="695"/>
      <c r="DC37" s="696"/>
      <c r="DD37" s="669">
        <v>10278</v>
      </c>
      <c r="DE37" s="662"/>
      <c r="DF37" s="662"/>
      <c r="DG37" s="662"/>
      <c r="DH37" s="662"/>
      <c r="DI37" s="662"/>
      <c r="DJ37" s="662"/>
      <c r="DK37" s="663"/>
      <c r="DL37" s="669">
        <v>10278</v>
      </c>
      <c r="DM37" s="662"/>
      <c r="DN37" s="662"/>
      <c r="DO37" s="662"/>
      <c r="DP37" s="662"/>
      <c r="DQ37" s="662"/>
      <c r="DR37" s="662"/>
      <c r="DS37" s="662"/>
      <c r="DT37" s="662"/>
      <c r="DU37" s="662"/>
      <c r="DV37" s="663"/>
      <c r="DW37" s="666">
        <v>0</v>
      </c>
      <c r="DX37" s="695"/>
      <c r="DY37" s="695"/>
      <c r="DZ37" s="695"/>
      <c r="EA37" s="695"/>
      <c r="EB37" s="695"/>
      <c r="EC37" s="697"/>
    </row>
    <row r="38" spans="2:133" ht="11.25" customHeight="1" x14ac:dyDescent="0.15">
      <c r="B38" s="673" t="s">
        <v>341</v>
      </c>
      <c r="C38" s="674"/>
      <c r="D38" s="674"/>
      <c r="E38" s="674"/>
      <c r="F38" s="674"/>
      <c r="G38" s="674"/>
      <c r="H38" s="674"/>
      <c r="I38" s="674"/>
      <c r="J38" s="674"/>
      <c r="K38" s="674"/>
      <c r="L38" s="674"/>
      <c r="M38" s="674"/>
      <c r="N38" s="674"/>
      <c r="O38" s="674"/>
      <c r="P38" s="674"/>
      <c r="Q38" s="675"/>
      <c r="R38" s="676">
        <v>74024855</v>
      </c>
      <c r="S38" s="713"/>
      <c r="T38" s="713"/>
      <c r="U38" s="713"/>
      <c r="V38" s="713"/>
      <c r="W38" s="713"/>
      <c r="X38" s="713"/>
      <c r="Y38" s="718"/>
      <c r="Z38" s="719">
        <v>100</v>
      </c>
      <c r="AA38" s="719"/>
      <c r="AB38" s="719"/>
      <c r="AC38" s="719"/>
      <c r="AD38" s="720">
        <v>32982627</v>
      </c>
      <c r="AE38" s="720"/>
      <c r="AF38" s="720"/>
      <c r="AG38" s="720"/>
      <c r="AH38" s="720"/>
      <c r="AI38" s="720"/>
      <c r="AJ38" s="720"/>
      <c r="AK38" s="720"/>
      <c r="AL38" s="679">
        <v>100</v>
      </c>
      <c r="AM38" s="721"/>
      <c r="AN38" s="721"/>
      <c r="AO38" s="722"/>
      <c r="AQ38" s="698" t="s">
        <v>342</v>
      </c>
      <c r="AR38" s="699"/>
      <c r="AS38" s="699"/>
      <c r="AT38" s="699"/>
      <c r="AU38" s="699"/>
      <c r="AV38" s="699"/>
      <c r="AW38" s="699"/>
      <c r="AX38" s="699"/>
      <c r="AY38" s="700"/>
      <c r="AZ38" s="661">
        <v>111533</v>
      </c>
      <c r="BA38" s="664"/>
      <c r="BB38" s="664"/>
      <c r="BC38" s="664"/>
      <c r="BD38" s="662"/>
      <c r="BE38" s="662"/>
      <c r="BF38" s="701"/>
      <c r="BG38" s="705" t="s">
        <v>343</v>
      </c>
      <c r="BH38" s="702"/>
      <c r="BI38" s="702"/>
      <c r="BJ38" s="702"/>
      <c r="BK38" s="702"/>
      <c r="BL38" s="702"/>
      <c r="BM38" s="702"/>
      <c r="BN38" s="702"/>
      <c r="BO38" s="702"/>
      <c r="BP38" s="702"/>
      <c r="BQ38" s="702"/>
      <c r="BR38" s="702"/>
      <c r="BS38" s="702"/>
      <c r="BT38" s="702"/>
      <c r="BU38" s="703"/>
      <c r="BV38" s="661">
        <v>28946</v>
      </c>
      <c r="BW38" s="664"/>
      <c r="BX38" s="664"/>
      <c r="BY38" s="664"/>
      <c r="BZ38" s="664"/>
      <c r="CA38" s="664"/>
      <c r="CB38" s="704"/>
      <c r="CD38" s="705" t="s">
        <v>344</v>
      </c>
      <c r="CE38" s="702"/>
      <c r="CF38" s="702"/>
      <c r="CG38" s="702"/>
      <c r="CH38" s="702"/>
      <c r="CI38" s="702"/>
      <c r="CJ38" s="702"/>
      <c r="CK38" s="702"/>
      <c r="CL38" s="702"/>
      <c r="CM38" s="702"/>
      <c r="CN38" s="702"/>
      <c r="CO38" s="702"/>
      <c r="CP38" s="702"/>
      <c r="CQ38" s="703"/>
      <c r="CR38" s="661">
        <v>7901532</v>
      </c>
      <c r="CS38" s="664"/>
      <c r="CT38" s="664"/>
      <c r="CU38" s="664"/>
      <c r="CV38" s="664"/>
      <c r="CW38" s="664"/>
      <c r="CX38" s="664"/>
      <c r="CY38" s="665"/>
      <c r="CZ38" s="666">
        <v>10.8</v>
      </c>
      <c r="DA38" s="695"/>
      <c r="DB38" s="695"/>
      <c r="DC38" s="696"/>
      <c r="DD38" s="669">
        <v>6913603</v>
      </c>
      <c r="DE38" s="664"/>
      <c r="DF38" s="664"/>
      <c r="DG38" s="664"/>
      <c r="DH38" s="664"/>
      <c r="DI38" s="664"/>
      <c r="DJ38" s="664"/>
      <c r="DK38" s="665"/>
      <c r="DL38" s="669">
        <v>4273927</v>
      </c>
      <c r="DM38" s="664"/>
      <c r="DN38" s="664"/>
      <c r="DO38" s="664"/>
      <c r="DP38" s="664"/>
      <c r="DQ38" s="664"/>
      <c r="DR38" s="664"/>
      <c r="DS38" s="664"/>
      <c r="DT38" s="664"/>
      <c r="DU38" s="664"/>
      <c r="DV38" s="665"/>
      <c r="DW38" s="666">
        <v>12.4</v>
      </c>
      <c r="DX38" s="695"/>
      <c r="DY38" s="695"/>
      <c r="DZ38" s="695"/>
      <c r="EA38" s="695"/>
      <c r="EB38" s="695"/>
      <c r="EC38" s="697"/>
    </row>
    <row r="39" spans="2:133" ht="11.25" customHeight="1" x14ac:dyDescent="0.15">
      <c r="AQ39" s="698" t="s">
        <v>345</v>
      </c>
      <c r="AR39" s="699"/>
      <c r="AS39" s="699"/>
      <c r="AT39" s="699"/>
      <c r="AU39" s="699"/>
      <c r="AV39" s="699"/>
      <c r="AW39" s="699"/>
      <c r="AX39" s="699"/>
      <c r="AY39" s="700"/>
      <c r="AZ39" s="661">
        <v>21505</v>
      </c>
      <c r="BA39" s="664"/>
      <c r="BB39" s="664"/>
      <c r="BC39" s="664"/>
      <c r="BD39" s="662"/>
      <c r="BE39" s="662"/>
      <c r="BF39" s="701"/>
      <c r="BG39" s="706" t="s">
        <v>346</v>
      </c>
      <c r="BH39" s="707"/>
      <c r="BI39" s="707"/>
      <c r="BJ39" s="707"/>
      <c r="BK39" s="707"/>
      <c r="BL39" s="235"/>
      <c r="BM39" s="702" t="s">
        <v>347</v>
      </c>
      <c r="BN39" s="702"/>
      <c r="BO39" s="702"/>
      <c r="BP39" s="702"/>
      <c r="BQ39" s="702"/>
      <c r="BR39" s="702"/>
      <c r="BS39" s="702"/>
      <c r="BT39" s="702"/>
      <c r="BU39" s="703"/>
      <c r="BV39" s="661">
        <v>110</v>
      </c>
      <c r="BW39" s="664"/>
      <c r="BX39" s="664"/>
      <c r="BY39" s="664"/>
      <c r="BZ39" s="664"/>
      <c r="CA39" s="664"/>
      <c r="CB39" s="704"/>
      <c r="CD39" s="705" t="s">
        <v>348</v>
      </c>
      <c r="CE39" s="702"/>
      <c r="CF39" s="702"/>
      <c r="CG39" s="702"/>
      <c r="CH39" s="702"/>
      <c r="CI39" s="702"/>
      <c r="CJ39" s="702"/>
      <c r="CK39" s="702"/>
      <c r="CL39" s="702"/>
      <c r="CM39" s="702"/>
      <c r="CN39" s="702"/>
      <c r="CO39" s="702"/>
      <c r="CP39" s="702"/>
      <c r="CQ39" s="703"/>
      <c r="CR39" s="661">
        <v>3071562</v>
      </c>
      <c r="CS39" s="662"/>
      <c r="CT39" s="662"/>
      <c r="CU39" s="662"/>
      <c r="CV39" s="662"/>
      <c r="CW39" s="662"/>
      <c r="CX39" s="662"/>
      <c r="CY39" s="663"/>
      <c r="CZ39" s="666">
        <v>4.2</v>
      </c>
      <c r="DA39" s="695"/>
      <c r="DB39" s="695"/>
      <c r="DC39" s="696"/>
      <c r="DD39" s="669">
        <v>1649619</v>
      </c>
      <c r="DE39" s="662"/>
      <c r="DF39" s="662"/>
      <c r="DG39" s="662"/>
      <c r="DH39" s="662"/>
      <c r="DI39" s="662"/>
      <c r="DJ39" s="662"/>
      <c r="DK39" s="663"/>
      <c r="DL39" s="669" t="s">
        <v>185</v>
      </c>
      <c r="DM39" s="662"/>
      <c r="DN39" s="662"/>
      <c r="DO39" s="662"/>
      <c r="DP39" s="662"/>
      <c r="DQ39" s="662"/>
      <c r="DR39" s="662"/>
      <c r="DS39" s="662"/>
      <c r="DT39" s="662"/>
      <c r="DU39" s="662"/>
      <c r="DV39" s="663"/>
      <c r="DW39" s="666" t="s">
        <v>248</v>
      </c>
      <c r="DX39" s="695"/>
      <c r="DY39" s="695"/>
      <c r="DZ39" s="695"/>
      <c r="EA39" s="695"/>
      <c r="EB39" s="695"/>
      <c r="EC39" s="697"/>
    </row>
    <row r="40" spans="2:133" ht="11.25" customHeight="1" x14ac:dyDescent="0.15">
      <c r="AQ40" s="698" t="s">
        <v>349</v>
      </c>
      <c r="AR40" s="699"/>
      <c r="AS40" s="699"/>
      <c r="AT40" s="699"/>
      <c r="AU40" s="699"/>
      <c r="AV40" s="699"/>
      <c r="AW40" s="699"/>
      <c r="AX40" s="699"/>
      <c r="AY40" s="700"/>
      <c r="AZ40" s="661">
        <v>1350081</v>
      </c>
      <c r="BA40" s="664"/>
      <c r="BB40" s="664"/>
      <c r="BC40" s="664"/>
      <c r="BD40" s="662"/>
      <c r="BE40" s="662"/>
      <c r="BF40" s="701"/>
      <c r="BG40" s="706"/>
      <c r="BH40" s="707"/>
      <c r="BI40" s="707"/>
      <c r="BJ40" s="707"/>
      <c r="BK40" s="707"/>
      <c r="BL40" s="235"/>
      <c r="BM40" s="702" t="s">
        <v>350</v>
      </c>
      <c r="BN40" s="702"/>
      <c r="BO40" s="702"/>
      <c r="BP40" s="702"/>
      <c r="BQ40" s="702"/>
      <c r="BR40" s="702"/>
      <c r="BS40" s="702"/>
      <c r="BT40" s="702"/>
      <c r="BU40" s="703"/>
      <c r="BV40" s="661" t="s">
        <v>185</v>
      </c>
      <c r="BW40" s="664"/>
      <c r="BX40" s="664"/>
      <c r="BY40" s="664"/>
      <c r="BZ40" s="664"/>
      <c r="CA40" s="664"/>
      <c r="CB40" s="704"/>
      <c r="CD40" s="705" t="s">
        <v>351</v>
      </c>
      <c r="CE40" s="702"/>
      <c r="CF40" s="702"/>
      <c r="CG40" s="702"/>
      <c r="CH40" s="702"/>
      <c r="CI40" s="702"/>
      <c r="CJ40" s="702"/>
      <c r="CK40" s="702"/>
      <c r="CL40" s="702"/>
      <c r="CM40" s="702"/>
      <c r="CN40" s="702"/>
      <c r="CO40" s="702"/>
      <c r="CP40" s="702"/>
      <c r="CQ40" s="703"/>
      <c r="CR40" s="661">
        <v>824552</v>
      </c>
      <c r="CS40" s="664"/>
      <c r="CT40" s="664"/>
      <c r="CU40" s="664"/>
      <c r="CV40" s="664"/>
      <c r="CW40" s="664"/>
      <c r="CX40" s="664"/>
      <c r="CY40" s="665"/>
      <c r="CZ40" s="666">
        <v>1.1000000000000001</v>
      </c>
      <c r="DA40" s="695"/>
      <c r="DB40" s="695"/>
      <c r="DC40" s="696"/>
      <c r="DD40" s="669">
        <v>199252</v>
      </c>
      <c r="DE40" s="664"/>
      <c r="DF40" s="664"/>
      <c r="DG40" s="664"/>
      <c r="DH40" s="664"/>
      <c r="DI40" s="664"/>
      <c r="DJ40" s="664"/>
      <c r="DK40" s="665"/>
      <c r="DL40" s="669" t="s">
        <v>185</v>
      </c>
      <c r="DM40" s="664"/>
      <c r="DN40" s="664"/>
      <c r="DO40" s="664"/>
      <c r="DP40" s="664"/>
      <c r="DQ40" s="664"/>
      <c r="DR40" s="664"/>
      <c r="DS40" s="664"/>
      <c r="DT40" s="664"/>
      <c r="DU40" s="664"/>
      <c r="DV40" s="665"/>
      <c r="DW40" s="666" t="s">
        <v>185</v>
      </c>
      <c r="DX40" s="695"/>
      <c r="DY40" s="695"/>
      <c r="DZ40" s="695"/>
      <c r="EA40" s="695"/>
      <c r="EB40" s="695"/>
      <c r="EC40" s="697"/>
    </row>
    <row r="41" spans="2:133" ht="11.25" customHeight="1" x14ac:dyDescent="0.15">
      <c r="AQ41" s="710" t="s">
        <v>352</v>
      </c>
      <c r="AR41" s="711"/>
      <c r="AS41" s="711"/>
      <c r="AT41" s="711"/>
      <c r="AU41" s="711"/>
      <c r="AV41" s="711"/>
      <c r="AW41" s="711"/>
      <c r="AX41" s="711"/>
      <c r="AY41" s="712"/>
      <c r="AZ41" s="676">
        <v>3788479</v>
      </c>
      <c r="BA41" s="713"/>
      <c r="BB41" s="713"/>
      <c r="BC41" s="713"/>
      <c r="BD41" s="677"/>
      <c r="BE41" s="677"/>
      <c r="BF41" s="714"/>
      <c r="BG41" s="708"/>
      <c r="BH41" s="709"/>
      <c r="BI41" s="709"/>
      <c r="BJ41" s="709"/>
      <c r="BK41" s="709"/>
      <c r="BL41" s="236"/>
      <c r="BM41" s="715" t="s">
        <v>353</v>
      </c>
      <c r="BN41" s="715"/>
      <c r="BO41" s="715"/>
      <c r="BP41" s="715"/>
      <c r="BQ41" s="715"/>
      <c r="BR41" s="715"/>
      <c r="BS41" s="715"/>
      <c r="BT41" s="715"/>
      <c r="BU41" s="716"/>
      <c r="BV41" s="676">
        <v>371</v>
      </c>
      <c r="BW41" s="713"/>
      <c r="BX41" s="713"/>
      <c r="BY41" s="713"/>
      <c r="BZ41" s="713"/>
      <c r="CA41" s="713"/>
      <c r="CB41" s="717"/>
      <c r="CD41" s="705" t="s">
        <v>354</v>
      </c>
      <c r="CE41" s="702"/>
      <c r="CF41" s="702"/>
      <c r="CG41" s="702"/>
      <c r="CH41" s="702"/>
      <c r="CI41" s="702"/>
      <c r="CJ41" s="702"/>
      <c r="CK41" s="702"/>
      <c r="CL41" s="702"/>
      <c r="CM41" s="702"/>
      <c r="CN41" s="702"/>
      <c r="CO41" s="702"/>
      <c r="CP41" s="702"/>
      <c r="CQ41" s="703"/>
      <c r="CR41" s="661" t="s">
        <v>248</v>
      </c>
      <c r="CS41" s="662"/>
      <c r="CT41" s="662"/>
      <c r="CU41" s="662"/>
      <c r="CV41" s="662"/>
      <c r="CW41" s="662"/>
      <c r="CX41" s="662"/>
      <c r="CY41" s="663"/>
      <c r="CZ41" s="666" t="s">
        <v>248</v>
      </c>
      <c r="DA41" s="695"/>
      <c r="DB41" s="695"/>
      <c r="DC41" s="696"/>
      <c r="DD41" s="669" t="s">
        <v>185</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355</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356</v>
      </c>
      <c r="CE42" s="659"/>
      <c r="CF42" s="659"/>
      <c r="CG42" s="659"/>
      <c r="CH42" s="659"/>
      <c r="CI42" s="659"/>
      <c r="CJ42" s="659"/>
      <c r="CK42" s="659"/>
      <c r="CL42" s="659"/>
      <c r="CM42" s="659"/>
      <c r="CN42" s="659"/>
      <c r="CO42" s="659"/>
      <c r="CP42" s="659"/>
      <c r="CQ42" s="660"/>
      <c r="CR42" s="661">
        <v>13021100</v>
      </c>
      <c r="CS42" s="664"/>
      <c r="CT42" s="664"/>
      <c r="CU42" s="664"/>
      <c r="CV42" s="664"/>
      <c r="CW42" s="664"/>
      <c r="CX42" s="664"/>
      <c r="CY42" s="665"/>
      <c r="CZ42" s="666">
        <v>17.8</v>
      </c>
      <c r="DA42" s="667"/>
      <c r="DB42" s="667"/>
      <c r="DC42" s="668"/>
      <c r="DD42" s="669">
        <v>1463291</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357</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358</v>
      </c>
      <c r="CE43" s="659"/>
      <c r="CF43" s="659"/>
      <c r="CG43" s="659"/>
      <c r="CH43" s="659"/>
      <c r="CI43" s="659"/>
      <c r="CJ43" s="659"/>
      <c r="CK43" s="659"/>
      <c r="CL43" s="659"/>
      <c r="CM43" s="659"/>
      <c r="CN43" s="659"/>
      <c r="CO43" s="659"/>
      <c r="CP43" s="659"/>
      <c r="CQ43" s="660"/>
      <c r="CR43" s="661">
        <v>162873</v>
      </c>
      <c r="CS43" s="662"/>
      <c r="CT43" s="662"/>
      <c r="CU43" s="662"/>
      <c r="CV43" s="662"/>
      <c r="CW43" s="662"/>
      <c r="CX43" s="662"/>
      <c r="CY43" s="663"/>
      <c r="CZ43" s="666">
        <v>0.2</v>
      </c>
      <c r="DA43" s="695"/>
      <c r="DB43" s="695"/>
      <c r="DC43" s="696"/>
      <c r="DD43" s="669">
        <v>162873</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359</v>
      </c>
      <c r="CD44" s="689" t="s">
        <v>310</v>
      </c>
      <c r="CE44" s="690"/>
      <c r="CF44" s="658" t="s">
        <v>360</v>
      </c>
      <c r="CG44" s="659"/>
      <c r="CH44" s="659"/>
      <c r="CI44" s="659"/>
      <c r="CJ44" s="659"/>
      <c r="CK44" s="659"/>
      <c r="CL44" s="659"/>
      <c r="CM44" s="659"/>
      <c r="CN44" s="659"/>
      <c r="CO44" s="659"/>
      <c r="CP44" s="659"/>
      <c r="CQ44" s="660"/>
      <c r="CR44" s="661">
        <v>12385310</v>
      </c>
      <c r="CS44" s="664"/>
      <c r="CT44" s="664"/>
      <c r="CU44" s="664"/>
      <c r="CV44" s="664"/>
      <c r="CW44" s="664"/>
      <c r="CX44" s="664"/>
      <c r="CY44" s="665"/>
      <c r="CZ44" s="666">
        <v>16.899999999999999</v>
      </c>
      <c r="DA44" s="667"/>
      <c r="DB44" s="667"/>
      <c r="DC44" s="668"/>
      <c r="DD44" s="669">
        <v>1169868</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361</v>
      </c>
      <c r="CG45" s="659"/>
      <c r="CH45" s="659"/>
      <c r="CI45" s="659"/>
      <c r="CJ45" s="659"/>
      <c r="CK45" s="659"/>
      <c r="CL45" s="659"/>
      <c r="CM45" s="659"/>
      <c r="CN45" s="659"/>
      <c r="CO45" s="659"/>
      <c r="CP45" s="659"/>
      <c r="CQ45" s="660"/>
      <c r="CR45" s="661">
        <v>5144956</v>
      </c>
      <c r="CS45" s="662"/>
      <c r="CT45" s="662"/>
      <c r="CU45" s="662"/>
      <c r="CV45" s="662"/>
      <c r="CW45" s="662"/>
      <c r="CX45" s="662"/>
      <c r="CY45" s="663"/>
      <c r="CZ45" s="666">
        <v>7</v>
      </c>
      <c r="DA45" s="695"/>
      <c r="DB45" s="695"/>
      <c r="DC45" s="696"/>
      <c r="DD45" s="669">
        <v>211620</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362</v>
      </c>
      <c r="CG46" s="659"/>
      <c r="CH46" s="659"/>
      <c r="CI46" s="659"/>
      <c r="CJ46" s="659"/>
      <c r="CK46" s="659"/>
      <c r="CL46" s="659"/>
      <c r="CM46" s="659"/>
      <c r="CN46" s="659"/>
      <c r="CO46" s="659"/>
      <c r="CP46" s="659"/>
      <c r="CQ46" s="660"/>
      <c r="CR46" s="661">
        <v>7003870</v>
      </c>
      <c r="CS46" s="664"/>
      <c r="CT46" s="664"/>
      <c r="CU46" s="664"/>
      <c r="CV46" s="664"/>
      <c r="CW46" s="664"/>
      <c r="CX46" s="664"/>
      <c r="CY46" s="665"/>
      <c r="CZ46" s="666">
        <v>9.6</v>
      </c>
      <c r="DA46" s="667"/>
      <c r="DB46" s="667"/>
      <c r="DC46" s="668"/>
      <c r="DD46" s="669">
        <v>946433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363</v>
      </c>
      <c r="CG47" s="659"/>
      <c r="CH47" s="659"/>
      <c r="CI47" s="659"/>
      <c r="CJ47" s="659"/>
      <c r="CK47" s="659"/>
      <c r="CL47" s="659"/>
      <c r="CM47" s="659"/>
      <c r="CN47" s="659"/>
      <c r="CO47" s="659"/>
      <c r="CP47" s="659"/>
      <c r="CQ47" s="660"/>
      <c r="CR47" s="661">
        <v>635790</v>
      </c>
      <c r="CS47" s="662"/>
      <c r="CT47" s="662"/>
      <c r="CU47" s="662"/>
      <c r="CV47" s="662"/>
      <c r="CW47" s="662"/>
      <c r="CX47" s="662"/>
      <c r="CY47" s="663"/>
      <c r="CZ47" s="666">
        <v>0.9</v>
      </c>
      <c r="DA47" s="695"/>
      <c r="DB47" s="695"/>
      <c r="DC47" s="696"/>
      <c r="DD47" s="669">
        <v>293423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364</v>
      </c>
      <c r="CG48" s="659"/>
      <c r="CH48" s="659"/>
      <c r="CI48" s="659"/>
      <c r="CJ48" s="659"/>
      <c r="CK48" s="659"/>
      <c r="CL48" s="659"/>
      <c r="CM48" s="659"/>
      <c r="CN48" s="659"/>
      <c r="CO48" s="659"/>
      <c r="CP48" s="659"/>
      <c r="CQ48" s="660"/>
      <c r="CR48" s="661" t="s">
        <v>248</v>
      </c>
      <c r="CS48" s="664"/>
      <c r="CT48" s="664"/>
      <c r="CU48" s="664"/>
      <c r="CV48" s="664"/>
      <c r="CW48" s="664"/>
      <c r="CX48" s="664"/>
      <c r="CY48" s="665"/>
      <c r="CZ48" s="666" t="s">
        <v>248</v>
      </c>
      <c r="DA48" s="667"/>
      <c r="DB48" s="667"/>
      <c r="DC48" s="668"/>
      <c r="DD48" s="669" t="s">
        <v>185</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365</v>
      </c>
      <c r="CE49" s="674"/>
      <c r="CF49" s="674"/>
      <c r="CG49" s="674"/>
      <c r="CH49" s="674"/>
      <c r="CI49" s="674"/>
      <c r="CJ49" s="674"/>
      <c r="CK49" s="674"/>
      <c r="CL49" s="674"/>
      <c r="CM49" s="674"/>
      <c r="CN49" s="674"/>
      <c r="CO49" s="674"/>
      <c r="CP49" s="674"/>
      <c r="CQ49" s="675"/>
      <c r="CR49" s="676">
        <v>73120408</v>
      </c>
      <c r="CS49" s="677"/>
      <c r="CT49" s="677"/>
      <c r="CU49" s="677"/>
      <c r="CV49" s="677"/>
      <c r="CW49" s="677"/>
      <c r="CX49" s="677"/>
      <c r="CY49" s="678"/>
      <c r="CZ49" s="679">
        <v>100</v>
      </c>
      <c r="DA49" s="680"/>
      <c r="DB49" s="680"/>
      <c r="DC49" s="681"/>
      <c r="DD49" s="682">
        <v>39476527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C2kvfMSthm7EtdcehTlzYl0IiR88GiT8xhZa71X+CLkO+KfPNXa9olFm4VKzqIa2kKWSWPdMy9SK9Zr6IhEiFQ==" saltValue="J7qg0qIxc3wbrjl2+UPn5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366</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367</v>
      </c>
      <c r="DK2" s="1200"/>
      <c r="DL2" s="1200"/>
      <c r="DM2" s="1200"/>
      <c r="DN2" s="1200"/>
      <c r="DO2" s="1201"/>
      <c r="DP2" s="249"/>
      <c r="DQ2" s="1199" t="s">
        <v>368</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369</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370</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371</v>
      </c>
      <c r="B5" s="1085"/>
      <c r="C5" s="1085"/>
      <c r="D5" s="1085"/>
      <c r="E5" s="1085"/>
      <c r="F5" s="1085"/>
      <c r="G5" s="1085"/>
      <c r="H5" s="1085"/>
      <c r="I5" s="1085"/>
      <c r="J5" s="1085"/>
      <c r="K5" s="1085"/>
      <c r="L5" s="1085"/>
      <c r="M5" s="1085"/>
      <c r="N5" s="1085"/>
      <c r="O5" s="1085"/>
      <c r="P5" s="1086"/>
      <c r="Q5" s="1090" t="s">
        <v>372</v>
      </c>
      <c r="R5" s="1091"/>
      <c r="S5" s="1091"/>
      <c r="T5" s="1091"/>
      <c r="U5" s="1092"/>
      <c r="V5" s="1090" t="s">
        <v>373</v>
      </c>
      <c r="W5" s="1091"/>
      <c r="X5" s="1091"/>
      <c r="Y5" s="1091"/>
      <c r="Z5" s="1092"/>
      <c r="AA5" s="1090" t="s">
        <v>374</v>
      </c>
      <c r="AB5" s="1091"/>
      <c r="AC5" s="1091"/>
      <c r="AD5" s="1091"/>
      <c r="AE5" s="1091"/>
      <c r="AF5" s="1202" t="s">
        <v>375</v>
      </c>
      <c r="AG5" s="1091"/>
      <c r="AH5" s="1091"/>
      <c r="AI5" s="1091"/>
      <c r="AJ5" s="1106"/>
      <c r="AK5" s="1091" t="s">
        <v>376</v>
      </c>
      <c r="AL5" s="1091"/>
      <c r="AM5" s="1091"/>
      <c r="AN5" s="1091"/>
      <c r="AO5" s="1092"/>
      <c r="AP5" s="1090" t="s">
        <v>377</v>
      </c>
      <c r="AQ5" s="1091"/>
      <c r="AR5" s="1091"/>
      <c r="AS5" s="1091"/>
      <c r="AT5" s="1092"/>
      <c r="AU5" s="1090" t="s">
        <v>378</v>
      </c>
      <c r="AV5" s="1091"/>
      <c r="AW5" s="1091"/>
      <c r="AX5" s="1091"/>
      <c r="AY5" s="1106"/>
      <c r="AZ5" s="256"/>
      <c r="BA5" s="256"/>
      <c r="BB5" s="256"/>
      <c r="BC5" s="256"/>
      <c r="BD5" s="256"/>
      <c r="BE5" s="257"/>
      <c r="BF5" s="257"/>
      <c r="BG5" s="257"/>
      <c r="BH5" s="257"/>
      <c r="BI5" s="257"/>
      <c r="BJ5" s="257"/>
      <c r="BK5" s="257"/>
      <c r="BL5" s="257"/>
      <c r="BM5" s="257"/>
      <c r="BN5" s="257"/>
      <c r="BO5" s="257"/>
      <c r="BP5" s="257"/>
      <c r="BQ5" s="1084" t="s">
        <v>379</v>
      </c>
      <c r="BR5" s="1085"/>
      <c r="BS5" s="1085"/>
      <c r="BT5" s="1085"/>
      <c r="BU5" s="1085"/>
      <c r="BV5" s="1085"/>
      <c r="BW5" s="1085"/>
      <c r="BX5" s="1085"/>
      <c r="BY5" s="1085"/>
      <c r="BZ5" s="1085"/>
      <c r="CA5" s="1085"/>
      <c r="CB5" s="1085"/>
      <c r="CC5" s="1085"/>
      <c r="CD5" s="1085"/>
      <c r="CE5" s="1085"/>
      <c r="CF5" s="1085"/>
      <c r="CG5" s="1086"/>
      <c r="CH5" s="1090" t="s">
        <v>380</v>
      </c>
      <c r="CI5" s="1091"/>
      <c r="CJ5" s="1091"/>
      <c r="CK5" s="1091"/>
      <c r="CL5" s="1092"/>
      <c r="CM5" s="1090" t="s">
        <v>381</v>
      </c>
      <c r="CN5" s="1091"/>
      <c r="CO5" s="1091"/>
      <c r="CP5" s="1091"/>
      <c r="CQ5" s="1092"/>
      <c r="CR5" s="1090" t="s">
        <v>382</v>
      </c>
      <c r="CS5" s="1091"/>
      <c r="CT5" s="1091"/>
      <c r="CU5" s="1091"/>
      <c r="CV5" s="1092"/>
      <c r="CW5" s="1090" t="s">
        <v>383</v>
      </c>
      <c r="CX5" s="1091"/>
      <c r="CY5" s="1091"/>
      <c r="CZ5" s="1091"/>
      <c r="DA5" s="1092"/>
      <c r="DB5" s="1090" t="s">
        <v>384</v>
      </c>
      <c r="DC5" s="1091"/>
      <c r="DD5" s="1091"/>
      <c r="DE5" s="1091"/>
      <c r="DF5" s="1092"/>
      <c r="DG5" s="1187" t="s">
        <v>385</v>
      </c>
      <c r="DH5" s="1188"/>
      <c r="DI5" s="1188"/>
      <c r="DJ5" s="1188"/>
      <c r="DK5" s="1189"/>
      <c r="DL5" s="1187" t="s">
        <v>386</v>
      </c>
      <c r="DM5" s="1188"/>
      <c r="DN5" s="1188"/>
      <c r="DO5" s="1188"/>
      <c r="DP5" s="1189"/>
      <c r="DQ5" s="1090" t="s">
        <v>387</v>
      </c>
      <c r="DR5" s="1091"/>
      <c r="DS5" s="1091"/>
      <c r="DT5" s="1091"/>
      <c r="DU5" s="1092"/>
      <c r="DV5" s="1090" t="s">
        <v>378</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388</v>
      </c>
      <c r="C7" s="1140"/>
      <c r="D7" s="1140"/>
      <c r="E7" s="1140"/>
      <c r="F7" s="1140"/>
      <c r="G7" s="1140"/>
      <c r="H7" s="1140"/>
      <c r="I7" s="1140"/>
      <c r="J7" s="1140"/>
      <c r="K7" s="1140"/>
      <c r="L7" s="1140"/>
      <c r="M7" s="1140"/>
      <c r="N7" s="1140"/>
      <c r="O7" s="1140"/>
      <c r="P7" s="1141"/>
      <c r="Q7" s="1193">
        <v>73430</v>
      </c>
      <c r="R7" s="1194"/>
      <c r="S7" s="1194"/>
      <c r="T7" s="1194"/>
      <c r="U7" s="1194"/>
      <c r="V7" s="1194">
        <v>72555</v>
      </c>
      <c r="W7" s="1194"/>
      <c r="X7" s="1194"/>
      <c r="Y7" s="1194"/>
      <c r="Z7" s="1194"/>
      <c r="AA7" s="1194">
        <v>875</v>
      </c>
      <c r="AB7" s="1194"/>
      <c r="AC7" s="1194"/>
      <c r="AD7" s="1194"/>
      <c r="AE7" s="1195"/>
      <c r="AF7" s="1196">
        <v>557</v>
      </c>
      <c r="AG7" s="1197"/>
      <c r="AH7" s="1197"/>
      <c r="AI7" s="1197"/>
      <c r="AJ7" s="1198"/>
      <c r="AK7" s="1180">
        <v>3796</v>
      </c>
      <c r="AL7" s="1181"/>
      <c r="AM7" s="1181"/>
      <c r="AN7" s="1181"/>
      <c r="AO7" s="1181"/>
      <c r="AP7" s="1181">
        <v>85089</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627</v>
      </c>
      <c r="BT7" s="1185"/>
      <c r="BU7" s="1185"/>
      <c r="BV7" s="1185"/>
      <c r="BW7" s="1185"/>
      <c r="BX7" s="1185"/>
      <c r="BY7" s="1185"/>
      <c r="BZ7" s="1185"/>
      <c r="CA7" s="1185"/>
      <c r="CB7" s="1185"/>
      <c r="CC7" s="1185"/>
      <c r="CD7" s="1185"/>
      <c r="CE7" s="1185"/>
      <c r="CF7" s="1185"/>
      <c r="CG7" s="1186"/>
      <c r="CH7" s="1177">
        <v>3</v>
      </c>
      <c r="CI7" s="1178"/>
      <c r="CJ7" s="1178"/>
      <c r="CK7" s="1178"/>
      <c r="CL7" s="1179"/>
      <c r="CM7" s="1177">
        <v>488</v>
      </c>
      <c r="CN7" s="1178"/>
      <c r="CO7" s="1178"/>
      <c r="CP7" s="1178"/>
      <c r="CQ7" s="1179"/>
      <c r="CR7" s="1177">
        <v>5</v>
      </c>
      <c r="CS7" s="1178"/>
      <c r="CT7" s="1178"/>
      <c r="CU7" s="1178"/>
      <c r="CV7" s="1179"/>
      <c r="CW7" s="1177" t="s">
        <v>548</v>
      </c>
      <c r="CX7" s="1178"/>
      <c r="CY7" s="1178"/>
      <c r="CZ7" s="1178"/>
      <c r="DA7" s="1179"/>
      <c r="DB7" s="1177" t="s">
        <v>548</v>
      </c>
      <c r="DC7" s="1178"/>
      <c r="DD7" s="1178"/>
      <c r="DE7" s="1178"/>
      <c r="DF7" s="1179"/>
      <c r="DG7" s="1177">
        <v>3178</v>
      </c>
      <c r="DH7" s="1178"/>
      <c r="DI7" s="1178"/>
      <c r="DJ7" s="1178"/>
      <c r="DK7" s="1179"/>
      <c r="DL7" s="1177" t="s">
        <v>548</v>
      </c>
      <c r="DM7" s="1178"/>
      <c r="DN7" s="1178"/>
      <c r="DO7" s="1178"/>
      <c r="DP7" s="1179"/>
      <c r="DQ7" s="1177">
        <v>1223</v>
      </c>
      <c r="DR7" s="1178"/>
      <c r="DS7" s="1178"/>
      <c r="DT7" s="1178"/>
      <c r="DU7" s="1179"/>
      <c r="DV7" s="1204"/>
      <c r="DW7" s="1205"/>
      <c r="DX7" s="1205"/>
      <c r="DY7" s="1205"/>
      <c r="DZ7" s="1206"/>
      <c r="EA7" s="254"/>
    </row>
    <row r="8" spans="1:131" s="255" customFormat="1" ht="26.25" customHeight="1" x14ac:dyDescent="0.15">
      <c r="A8" s="261">
        <v>2</v>
      </c>
      <c r="B8" s="1126" t="s">
        <v>389</v>
      </c>
      <c r="C8" s="1127"/>
      <c r="D8" s="1127"/>
      <c r="E8" s="1127"/>
      <c r="F8" s="1127"/>
      <c r="G8" s="1127"/>
      <c r="H8" s="1127"/>
      <c r="I8" s="1127"/>
      <c r="J8" s="1127"/>
      <c r="K8" s="1127"/>
      <c r="L8" s="1127"/>
      <c r="M8" s="1127"/>
      <c r="N8" s="1127"/>
      <c r="O8" s="1127"/>
      <c r="P8" s="1128"/>
      <c r="Q8" s="1132">
        <v>293</v>
      </c>
      <c r="R8" s="1133"/>
      <c r="S8" s="1133"/>
      <c r="T8" s="1133"/>
      <c r="U8" s="1133"/>
      <c r="V8" s="1133">
        <v>293</v>
      </c>
      <c r="W8" s="1133"/>
      <c r="X8" s="1133"/>
      <c r="Y8" s="1133"/>
      <c r="Z8" s="1133"/>
      <c r="AA8" s="1133" t="s">
        <v>548</v>
      </c>
      <c r="AB8" s="1133"/>
      <c r="AC8" s="1133"/>
      <c r="AD8" s="1133"/>
      <c r="AE8" s="1134"/>
      <c r="AF8" s="1108" t="s">
        <v>390</v>
      </c>
      <c r="AG8" s="1109"/>
      <c r="AH8" s="1109"/>
      <c r="AI8" s="1109"/>
      <c r="AJ8" s="1110"/>
      <c r="AK8" s="1175">
        <v>40</v>
      </c>
      <c r="AL8" s="1176"/>
      <c r="AM8" s="1176"/>
      <c r="AN8" s="1176"/>
      <c r="AO8" s="1176"/>
      <c r="AP8" s="1176">
        <v>2</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628</v>
      </c>
      <c r="BT8" s="1104"/>
      <c r="BU8" s="1104"/>
      <c r="BV8" s="1104"/>
      <c r="BW8" s="1104"/>
      <c r="BX8" s="1104"/>
      <c r="BY8" s="1104"/>
      <c r="BZ8" s="1104"/>
      <c r="CA8" s="1104"/>
      <c r="CB8" s="1104"/>
      <c r="CC8" s="1104"/>
      <c r="CD8" s="1104"/>
      <c r="CE8" s="1104"/>
      <c r="CF8" s="1104"/>
      <c r="CG8" s="1105"/>
      <c r="CH8" s="1078">
        <v>9</v>
      </c>
      <c r="CI8" s="1079"/>
      <c r="CJ8" s="1079"/>
      <c r="CK8" s="1079"/>
      <c r="CL8" s="1080"/>
      <c r="CM8" s="1078">
        <v>121</v>
      </c>
      <c r="CN8" s="1079"/>
      <c r="CO8" s="1079"/>
      <c r="CP8" s="1079"/>
      <c r="CQ8" s="1080"/>
      <c r="CR8" s="1078">
        <v>30</v>
      </c>
      <c r="CS8" s="1079"/>
      <c r="CT8" s="1079"/>
      <c r="CU8" s="1079"/>
      <c r="CV8" s="1080"/>
      <c r="CW8" s="1078">
        <v>15</v>
      </c>
      <c r="CX8" s="1079"/>
      <c r="CY8" s="1079"/>
      <c r="CZ8" s="1079"/>
      <c r="DA8" s="1080"/>
      <c r="DB8" s="1078" t="s">
        <v>548</v>
      </c>
      <c r="DC8" s="1079"/>
      <c r="DD8" s="1079"/>
      <c r="DE8" s="1079"/>
      <c r="DF8" s="1080"/>
      <c r="DG8" s="1078" t="s">
        <v>548</v>
      </c>
      <c r="DH8" s="1079"/>
      <c r="DI8" s="1079"/>
      <c r="DJ8" s="1079"/>
      <c r="DK8" s="1080"/>
      <c r="DL8" s="1078" t="s">
        <v>548</v>
      </c>
      <c r="DM8" s="1079"/>
      <c r="DN8" s="1079"/>
      <c r="DO8" s="1079"/>
      <c r="DP8" s="1080"/>
      <c r="DQ8" s="1078" t="s">
        <v>548</v>
      </c>
      <c r="DR8" s="1079"/>
      <c r="DS8" s="1079"/>
      <c r="DT8" s="1079"/>
      <c r="DU8" s="1080"/>
      <c r="DV8" s="1081"/>
      <c r="DW8" s="1082"/>
      <c r="DX8" s="1082"/>
      <c r="DY8" s="1082"/>
      <c r="DZ8" s="1083"/>
      <c r="EA8" s="254"/>
    </row>
    <row r="9" spans="1:131" s="255" customFormat="1" ht="26.25" customHeight="1" x14ac:dyDescent="0.15">
      <c r="A9" s="261">
        <v>3</v>
      </c>
      <c r="B9" s="1126" t="s">
        <v>391</v>
      </c>
      <c r="C9" s="1127"/>
      <c r="D9" s="1127"/>
      <c r="E9" s="1127"/>
      <c r="F9" s="1127"/>
      <c r="G9" s="1127"/>
      <c r="H9" s="1127"/>
      <c r="I9" s="1127"/>
      <c r="J9" s="1127"/>
      <c r="K9" s="1127"/>
      <c r="L9" s="1127"/>
      <c r="M9" s="1127"/>
      <c r="N9" s="1127"/>
      <c r="O9" s="1127"/>
      <c r="P9" s="1128"/>
      <c r="Q9" s="1132">
        <v>585</v>
      </c>
      <c r="R9" s="1133"/>
      <c r="S9" s="1133"/>
      <c r="T9" s="1133"/>
      <c r="U9" s="1133"/>
      <c r="V9" s="1133">
        <v>556</v>
      </c>
      <c r="W9" s="1133"/>
      <c r="X9" s="1133"/>
      <c r="Y9" s="1133"/>
      <c r="Z9" s="1133"/>
      <c r="AA9" s="1133">
        <v>29</v>
      </c>
      <c r="AB9" s="1133"/>
      <c r="AC9" s="1133"/>
      <c r="AD9" s="1133"/>
      <c r="AE9" s="1134"/>
      <c r="AF9" s="1108">
        <v>29</v>
      </c>
      <c r="AG9" s="1109"/>
      <c r="AH9" s="1109"/>
      <c r="AI9" s="1109"/>
      <c r="AJ9" s="1110"/>
      <c r="AK9" s="1175" t="s">
        <v>548</v>
      </c>
      <c r="AL9" s="1176"/>
      <c r="AM9" s="1176"/>
      <c r="AN9" s="1176"/>
      <c r="AO9" s="1176"/>
      <c r="AP9" s="1176" t="s">
        <v>548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629</v>
      </c>
      <c r="BT9" s="1104"/>
      <c r="BU9" s="1104"/>
      <c r="BV9" s="1104"/>
      <c r="BW9" s="1104"/>
      <c r="BX9" s="1104"/>
      <c r="BY9" s="1104"/>
      <c r="BZ9" s="1104"/>
      <c r="CA9" s="1104"/>
      <c r="CB9" s="1104"/>
      <c r="CC9" s="1104"/>
      <c r="CD9" s="1104"/>
      <c r="CE9" s="1104"/>
      <c r="CF9" s="1104"/>
      <c r="CG9" s="1105"/>
      <c r="CH9" s="1078">
        <v>3</v>
      </c>
      <c r="CI9" s="1079"/>
      <c r="CJ9" s="1079"/>
      <c r="CK9" s="1079"/>
      <c r="CL9" s="1080"/>
      <c r="CM9" s="1078">
        <v>80</v>
      </c>
      <c r="CN9" s="1079"/>
      <c r="CO9" s="1079"/>
      <c r="CP9" s="1079"/>
      <c r="CQ9" s="1080"/>
      <c r="CR9" s="1078">
        <v>5</v>
      </c>
      <c r="CS9" s="1079"/>
      <c r="CT9" s="1079"/>
      <c r="CU9" s="1079"/>
      <c r="CV9" s="1080"/>
      <c r="CW9" s="1078" t="s">
        <v>548</v>
      </c>
      <c r="CX9" s="1079"/>
      <c r="CY9" s="1079"/>
      <c r="CZ9" s="1079"/>
      <c r="DA9" s="1080"/>
      <c r="DB9" s="1078" t="s">
        <v>548</v>
      </c>
      <c r="DC9" s="1079"/>
      <c r="DD9" s="1079"/>
      <c r="DE9" s="1079"/>
      <c r="DF9" s="1080"/>
      <c r="DG9" s="1078" t="s">
        <v>548</v>
      </c>
      <c r="DH9" s="1079"/>
      <c r="DI9" s="1079"/>
      <c r="DJ9" s="1079"/>
      <c r="DK9" s="1080"/>
      <c r="DL9" s="1078" t="s">
        <v>548</v>
      </c>
      <c r="DM9" s="1079"/>
      <c r="DN9" s="1079"/>
      <c r="DO9" s="1079"/>
      <c r="DP9" s="1080"/>
      <c r="DQ9" s="1078" t="s">
        <v>548</v>
      </c>
      <c r="DR9" s="1079"/>
      <c r="DS9" s="1079"/>
      <c r="DT9" s="1079"/>
      <c r="DU9" s="1080"/>
      <c r="DV9" s="1081"/>
      <c r="DW9" s="1082"/>
      <c r="DX9" s="1082"/>
      <c r="DY9" s="1082"/>
      <c r="DZ9" s="1083"/>
      <c r="EA9" s="254"/>
    </row>
    <row r="10" spans="1:131" s="255" customFormat="1" ht="26.25" customHeight="1" x14ac:dyDescent="0.15">
      <c r="A10" s="261">
        <v>4</v>
      </c>
      <c r="B10" s="1126" t="s">
        <v>392</v>
      </c>
      <c r="C10" s="1127"/>
      <c r="D10" s="1127"/>
      <c r="E10" s="1127"/>
      <c r="F10" s="1127"/>
      <c r="G10" s="1127"/>
      <c r="H10" s="1127"/>
      <c r="I10" s="1127"/>
      <c r="J10" s="1127"/>
      <c r="K10" s="1127"/>
      <c r="L10" s="1127"/>
      <c r="M10" s="1127"/>
      <c r="N10" s="1127"/>
      <c r="O10" s="1127"/>
      <c r="P10" s="1128"/>
      <c r="Q10" s="1132">
        <v>14</v>
      </c>
      <c r="R10" s="1133"/>
      <c r="S10" s="1133"/>
      <c r="T10" s="1133"/>
      <c r="U10" s="1133"/>
      <c r="V10" s="1133">
        <v>14</v>
      </c>
      <c r="W10" s="1133"/>
      <c r="X10" s="1133"/>
      <c r="Y10" s="1133"/>
      <c r="Z10" s="1133"/>
      <c r="AA10" s="1133" t="s">
        <v>548</v>
      </c>
      <c r="AB10" s="1133"/>
      <c r="AC10" s="1133"/>
      <c r="AD10" s="1133"/>
      <c r="AE10" s="1134"/>
      <c r="AF10" s="1108" t="s">
        <v>393</v>
      </c>
      <c r="AG10" s="1109"/>
      <c r="AH10" s="1109"/>
      <c r="AI10" s="1109"/>
      <c r="AJ10" s="1110"/>
      <c r="AK10" s="1175">
        <v>2</v>
      </c>
      <c r="AL10" s="1176"/>
      <c r="AM10" s="1176"/>
      <c r="AN10" s="1176"/>
      <c r="AO10" s="1176"/>
      <c r="AP10" s="1176" t="s">
        <v>548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630</v>
      </c>
      <c r="BT10" s="1104"/>
      <c r="BU10" s="1104"/>
      <c r="BV10" s="1104"/>
      <c r="BW10" s="1104"/>
      <c r="BX10" s="1104"/>
      <c r="BY10" s="1104"/>
      <c r="BZ10" s="1104"/>
      <c r="CA10" s="1104"/>
      <c r="CB10" s="1104"/>
      <c r="CC10" s="1104"/>
      <c r="CD10" s="1104"/>
      <c r="CE10" s="1104"/>
      <c r="CF10" s="1104"/>
      <c r="CG10" s="1105"/>
      <c r="CH10" s="1078">
        <v>-5</v>
      </c>
      <c r="CI10" s="1079"/>
      <c r="CJ10" s="1079"/>
      <c r="CK10" s="1079"/>
      <c r="CL10" s="1080"/>
      <c r="CM10" s="1078">
        <v>59</v>
      </c>
      <c r="CN10" s="1079"/>
      <c r="CO10" s="1079"/>
      <c r="CP10" s="1079"/>
      <c r="CQ10" s="1080"/>
      <c r="CR10" s="1078">
        <v>30</v>
      </c>
      <c r="CS10" s="1079"/>
      <c r="CT10" s="1079"/>
      <c r="CU10" s="1079"/>
      <c r="CV10" s="1080"/>
      <c r="CW10" s="1078" t="s">
        <v>548</v>
      </c>
      <c r="CX10" s="1079"/>
      <c r="CY10" s="1079"/>
      <c r="CZ10" s="1079"/>
      <c r="DA10" s="1080"/>
      <c r="DB10" s="1078" t="s">
        <v>548</v>
      </c>
      <c r="DC10" s="1079"/>
      <c r="DD10" s="1079"/>
      <c r="DE10" s="1079"/>
      <c r="DF10" s="1080"/>
      <c r="DG10" s="1078" t="s">
        <v>548</v>
      </c>
      <c r="DH10" s="1079"/>
      <c r="DI10" s="1079"/>
      <c r="DJ10" s="1079"/>
      <c r="DK10" s="1080"/>
      <c r="DL10" s="1078" t="s">
        <v>548</v>
      </c>
      <c r="DM10" s="1079"/>
      <c r="DN10" s="1079"/>
      <c r="DO10" s="1079"/>
      <c r="DP10" s="1080"/>
      <c r="DQ10" s="1078" t="s">
        <v>548</v>
      </c>
      <c r="DR10" s="1079"/>
      <c r="DS10" s="1079"/>
      <c r="DT10" s="1079"/>
      <c r="DU10" s="1080"/>
      <c r="DV10" s="1081"/>
      <c r="DW10" s="1082"/>
      <c r="DX10" s="1082"/>
      <c r="DY10" s="1082"/>
      <c r="DZ10" s="1083"/>
      <c r="EA10" s="254"/>
    </row>
    <row r="11" spans="1:131" s="255" customFormat="1" ht="26.25" customHeight="1" x14ac:dyDescent="0.15">
      <c r="A11" s="261">
        <v>5</v>
      </c>
      <c r="B11" s="1126" t="s">
        <v>394</v>
      </c>
      <c r="C11" s="1127"/>
      <c r="D11" s="1127"/>
      <c r="E11" s="1127"/>
      <c r="F11" s="1127"/>
      <c r="G11" s="1127"/>
      <c r="H11" s="1127"/>
      <c r="I11" s="1127"/>
      <c r="J11" s="1127"/>
      <c r="K11" s="1127"/>
      <c r="L11" s="1127"/>
      <c r="M11" s="1127"/>
      <c r="N11" s="1127"/>
      <c r="O11" s="1127"/>
      <c r="P11" s="1128"/>
      <c r="Q11" s="1132">
        <v>2</v>
      </c>
      <c r="R11" s="1133"/>
      <c r="S11" s="1133"/>
      <c r="T11" s="1133"/>
      <c r="U11" s="1133"/>
      <c r="V11" s="1133">
        <v>2</v>
      </c>
      <c r="W11" s="1133"/>
      <c r="X11" s="1133"/>
      <c r="Y11" s="1133"/>
      <c r="Z11" s="1133"/>
      <c r="AA11" s="1133" t="s">
        <v>548</v>
      </c>
      <c r="AB11" s="1133"/>
      <c r="AC11" s="1133"/>
      <c r="AD11" s="1133"/>
      <c r="AE11" s="1134"/>
      <c r="AF11" s="1108" t="s">
        <v>393</v>
      </c>
      <c r="AG11" s="1109"/>
      <c r="AH11" s="1109"/>
      <c r="AI11" s="1109"/>
      <c r="AJ11" s="1110"/>
      <c r="AK11" s="1175" t="s">
        <v>548</v>
      </c>
      <c r="AL11" s="1176"/>
      <c r="AM11" s="1176"/>
      <c r="AN11" s="1176"/>
      <c r="AO11" s="1176"/>
      <c r="AP11" s="1176" t="s">
        <v>548</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631</v>
      </c>
      <c r="BT11" s="1104"/>
      <c r="BU11" s="1104"/>
      <c r="BV11" s="1104"/>
      <c r="BW11" s="1104"/>
      <c r="BX11" s="1104"/>
      <c r="BY11" s="1104"/>
      <c r="BZ11" s="1104"/>
      <c r="CA11" s="1104"/>
      <c r="CB11" s="1104"/>
      <c r="CC11" s="1104"/>
      <c r="CD11" s="1104"/>
      <c r="CE11" s="1104"/>
      <c r="CF11" s="1104"/>
      <c r="CG11" s="1105"/>
      <c r="CH11" s="1078">
        <v>3</v>
      </c>
      <c r="CI11" s="1079"/>
      <c r="CJ11" s="1079"/>
      <c r="CK11" s="1079"/>
      <c r="CL11" s="1080"/>
      <c r="CM11" s="1078">
        <v>32</v>
      </c>
      <c r="CN11" s="1079"/>
      <c r="CO11" s="1079"/>
      <c r="CP11" s="1079"/>
      <c r="CQ11" s="1080"/>
      <c r="CR11" s="1078">
        <v>5</v>
      </c>
      <c r="CS11" s="1079"/>
      <c r="CT11" s="1079"/>
      <c r="CU11" s="1079"/>
      <c r="CV11" s="1080"/>
      <c r="CW11" s="1078" t="s">
        <v>548</v>
      </c>
      <c r="CX11" s="1079"/>
      <c r="CY11" s="1079"/>
      <c r="CZ11" s="1079"/>
      <c r="DA11" s="1080"/>
      <c r="DB11" s="1078" t="s">
        <v>548</v>
      </c>
      <c r="DC11" s="1079"/>
      <c r="DD11" s="1079"/>
      <c r="DE11" s="1079"/>
      <c r="DF11" s="1080"/>
      <c r="DG11" s="1078" t="s">
        <v>548</v>
      </c>
      <c r="DH11" s="1079"/>
      <c r="DI11" s="1079"/>
      <c r="DJ11" s="1079"/>
      <c r="DK11" s="1080"/>
      <c r="DL11" s="1078" t="s">
        <v>548</v>
      </c>
      <c r="DM11" s="1079"/>
      <c r="DN11" s="1079"/>
      <c r="DO11" s="1079"/>
      <c r="DP11" s="1080"/>
      <c r="DQ11" s="1078" t="s">
        <v>548</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632</v>
      </c>
      <c r="BT12" s="1104"/>
      <c r="BU12" s="1104"/>
      <c r="BV12" s="1104"/>
      <c r="BW12" s="1104"/>
      <c r="BX12" s="1104"/>
      <c r="BY12" s="1104"/>
      <c r="BZ12" s="1104"/>
      <c r="CA12" s="1104"/>
      <c r="CB12" s="1104"/>
      <c r="CC12" s="1104"/>
      <c r="CD12" s="1104"/>
      <c r="CE12" s="1104"/>
      <c r="CF12" s="1104"/>
      <c r="CG12" s="1105"/>
      <c r="CH12" s="1078">
        <v>-4</v>
      </c>
      <c r="CI12" s="1079"/>
      <c r="CJ12" s="1079"/>
      <c r="CK12" s="1079"/>
      <c r="CL12" s="1080"/>
      <c r="CM12" s="1078">
        <v>57</v>
      </c>
      <c r="CN12" s="1079"/>
      <c r="CO12" s="1079"/>
      <c r="CP12" s="1079"/>
      <c r="CQ12" s="1080"/>
      <c r="CR12" s="1078">
        <v>21</v>
      </c>
      <c r="CS12" s="1079"/>
      <c r="CT12" s="1079"/>
      <c r="CU12" s="1079"/>
      <c r="CV12" s="1080"/>
      <c r="CW12" s="1078" t="s">
        <v>548</v>
      </c>
      <c r="CX12" s="1079"/>
      <c r="CY12" s="1079"/>
      <c r="CZ12" s="1079"/>
      <c r="DA12" s="1080"/>
      <c r="DB12" s="1078" t="s">
        <v>548</v>
      </c>
      <c r="DC12" s="1079"/>
      <c r="DD12" s="1079"/>
      <c r="DE12" s="1079"/>
      <c r="DF12" s="1080"/>
      <c r="DG12" s="1078" t="s">
        <v>548</v>
      </c>
      <c r="DH12" s="1079"/>
      <c r="DI12" s="1079"/>
      <c r="DJ12" s="1079"/>
      <c r="DK12" s="1080"/>
      <c r="DL12" s="1078" t="s">
        <v>548</v>
      </c>
      <c r="DM12" s="1079"/>
      <c r="DN12" s="1079"/>
      <c r="DO12" s="1079"/>
      <c r="DP12" s="1080"/>
      <c r="DQ12" s="1078" t="s">
        <v>548</v>
      </c>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633</v>
      </c>
      <c r="BT13" s="1104"/>
      <c r="BU13" s="1104"/>
      <c r="BV13" s="1104"/>
      <c r="BW13" s="1104"/>
      <c r="BX13" s="1104"/>
      <c r="BY13" s="1104"/>
      <c r="BZ13" s="1104"/>
      <c r="CA13" s="1104"/>
      <c r="CB13" s="1104"/>
      <c r="CC13" s="1104"/>
      <c r="CD13" s="1104"/>
      <c r="CE13" s="1104"/>
      <c r="CF13" s="1104"/>
      <c r="CG13" s="1105"/>
      <c r="CH13" s="1078">
        <v>8</v>
      </c>
      <c r="CI13" s="1079"/>
      <c r="CJ13" s="1079"/>
      <c r="CK13" s="1079"/>
      <c r="CL13" s="1080"/>
      <c r="CM13" s="1078">
        <v>2</v>
      </c>
      <c r="CN13" s="1079"/>
      <c r="CO13" s="1079"/>
      <c r="CP13" s="1079"/>
      <c r="CQ13" s="1080"/>
      <c r="CR13" s="1078">
        <v>50</v>
      </c>
      <c r="CS13" s="1079"/>
      <c r="CT13" s="1079"/>
      <c r="CU13" s="1079"/>
      <c r="CV13" s="1080"/>
      <c r="CW13" s="1078" t="s">
        <v>548</v>
      </c>
      <c r="CX13" s="1079"/>
      <c r="CY13" s="1079"/>
      <c r="CZ13" s="1079"/>
      <c r="DA13" s="1080"/>
      <c r="DB13" s="1078" t="s">
        <v>548</v>
      </c>
      <c r="DC13" s="1079"/>
      <c r="DD13" s="1079"/>
      <c r="DE13" s="1079"/>
      <c r="DF13" s="1080"/>
      <c r="DG13" s="1078" t="s">
        <v>548</v>
      </c>
      <c r="DH13" s="1079"/>
      <c r="DI13" s="1079"/>
      <c r="DJ13" s="1079"/>
      <c r="DK13" s="1080"/>
      <c r="DL13" s="1078" t="s">
        <v>548</v>
      </c>
      <c r="DM13" s="1079"/>
      <c r="DN13" s="1079"/>
      <c r="DO13" s="1079"/>
      <c r="DP13" s="1080"/>
      <c r="DQ13" s="1078" t="s">
        <v>548</v>
      </c>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634</v>
      </c>
      <c r="BT14" s="1104"/>
      <c r="BU14" s="1104"/>
      <c r="BV14" s="1104"/>
      <c r="BW14" s="1104"/>
      <c r="BX14" s="1104"/>
      <c r="BY14" s="1104"/>
      <c r="BZ14" s="1104"/>
      <c r="CA14" s="1104"/>
      <c r="CB14" s="1104"/>
      <c r="CC14" s="1104"/>
      <c r="CD14" s="1104"/>
      <c r="CE14" s="1104"/>
      <c r="CF14" s="1104"/>
      <c r="CG14" s="1105"/>
      <c r="CH14" s="1078">
        <v>1</v>
      </c>
      <c r="CI14" s="1079"/>
      <c r="CJ14" s="1079"/>
      <c r="CK14" s="1079"/>
      <c r="CL14" s="1080"/>
      <c r="CM14" s="1078">
        <v>69</v>
      </c>
      <c r="CN14" s="1079"/>
      <c r="CO14" s="1079"/>
      <c r="CP14" s="1079"/>
      <c r="CQ14" s="1080"/>
      <c r="CR14" s="1078">
        <v>20</v>
      </c>
      <c r="CS14" s="1079"/>
      <c r="CT14" s="1079"/>
      <c r="CU14" s="1079"/>
      <c r="CV14" s="1080"/>
      <c r="CW14" s="1078">
        <v>32</v>
      </c>
      <c r="CX14" s="1079"/>
      <c r="CY14" s="1079"/>
      <c r="CZ14" s="1079"/>
      <c r="DA14" s="1080"/>
      <c r="DB14" s="1078" t="s">
        <v>548</v>
      </c>
      <c r="DC14" s="1079"/>
      <c r="DD14" s="1079"/>
      <c r="DE14" s="1079"/>
      <c r="DF14" s="1080"/>
      <c r="DG14" s="1078" t="s">
        <v>548</v>
      </c>
      <c r="DH14" s="1079"/>
      <c r="DI14" s="1079"/>
      <c r="DJ14" s="1079"/>
      <c r="DK14" s="1080"/>
      <c r="DL14" s="1078" t="s">
        <v>548</v>
      </c>
      <c r="DM14" s="1079"/>
      <c r="DN14" s="1079"/>
      <c r="DO14" s="1079"/>
      <c r="DP14" s="1080"/>
      <c r="DQ14" s="1078" t="s">
        <v>548</v>
      </c>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395</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396</v>
      </c>
      <c r="B23" s="1033" t="s">
        <v>397</v>
      </c>
      <c r="C23" s="1034"/>
      <c r="D23" s="1034"/>
      <c r="E23" s="1034"/>
      <c r="F23" s="1034"/>
      <c r="G23" s="1034"/>
      <c r="H23" s="1034"/>
      <c r="I23" s="1034"/>
      <c r="J23" s="1034"/>
      <c r="K23" s="1034"/>
      <c r="L23" s="1034"/>
      <c r="M23" s="1034"/>
      <c r="N23" s="1034"/>
      <c r="O23" s="1034"/>
      <c r="P23" s="1035"/>
      <c r="Q23" s="1157">
        <v>74025</v>
      </c>
      <c r="R23" s="1158"/>
      <c r="S23" s="1158"/>
      <c r="T23" s="1158"/>
      <c r="U23" s="1158"/>
      <c r="V23" s="1158">
        <v>73120</v>
      </c>
      <c r="W23" s="1158"/>
      <c r="X23" s="1158"/>
      <c r="Y23" s="1158"/>
      <c r="Z23" s="1158"/>
      <c r="AA23" s="1158">
        <v>904</v>
      </c>
      <c r="AB23" s="1158"/>
      <c r="AC23" s="1158"/>
      <c r="AD23" s="1158"/>
      <c r="AE23" s="1159"/>
      <c r="AF23" s="1160">
        <v>586</v>
      </c>
      <c r="AG23" s="1158"/>
      <c r="AH23" s="1158"/>
      <c r="AI23" s="1158"/>
      <c r="AJ23" s="1161"/>
      <c r="AK23" s="1162"/>
      <c r="AL23" s="1163"/>
      <c r="AM23" s="1163"/>
      <c r="AN23" s="1163"/>
      <c r="AO23" s="1163"/>
      <c r="AP23" s="1158">
        <v>85090</v>
      </c>
      <c r="AQ23" s="1158"/>
      <c r="AR23" s="1158"/>
      <c r="AS23" s="1158"/>
      <c r="AT23" s="1158"/>
      <c r="AU23" s="1164"/>
      <c r="AV23" s="1164"/>
      <c r="AW23" s="1164"/>
      <c r="AX23" s="1164"/>
      <c r="AY23" s="1165"/>
      <c r="AZ23" s="1154" t="s">
        <v>398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399</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400</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371</v>
      </c>
      <c r="B26" s="1085"/>
      <c r="C26" s="1085"/>
      <c r="D26" s="1085"/>
      <c r="E26" s="1085"/>
      <c r="F26" s="1085"/>
      <c r="G26" s="1085"/>
      <c r="H26" s="1085"/>
      <c r="I26" s="1085"/>
      <c r="J26" s="1085"/>
      <c r="K26" s="1085"/>
      <c r="L26" s="1085"/>
      <c r="M26" s="1085"/>
      <c r="N26" s="1085"/>
      <c r="O26" s="1085"/>
      <c r="P26" s="1086"/>
      <c r="Q26" s="1090" t="s">
        <v>401</v>
      </c>
      <c r="R26" s="1091"/>
      <c r="S26" s="1091"/>
      <c r="T26" s="1091"/>
      <c r="U26" s="1092"/>
      <c r="V26" s="1090" t="s">
        <v>402</v>
      </c>
      <c r="W26" s="1091"/>
      <c r="X26" s="1091"/>
      <c r="Y26" s="1091"/>
      <c r="Z26" s="1092"/>
      <c r="AA26" s="1090" t="s">
        <v>403</v>
      </c>
      <c r="AB26" s="1091"/>
      <c r="AC26" s="1091"/>
      <c r="AD26" s="1091"/>
      <c r="AE26" s="1091"/>
      <c r="AF26" s="1148" t="s">
        <v>404</v>
      </c>
      <c r="AG26" s="1097"/>
      <c r="AH26" s="1097"/>
      <c r="AI26" s="1097"/>
      <c r="AJ26" s="1149"/>
      <c r="AK26" s="1091" t="s">
        <v>405</v>
      </c>
      <c r="AL26" s="1091"/>
      <c r="AM26" s="1091"/>
      <c r="AN26" s="1091"/>
      <c r="AO26" s="1092"/>
      <c r="AP26" s="1090" t="s">
        <v>406</v>
      </c>
      <c r="AQ26" s="1091"/>
      <c r="AR26" s="1091"/>
      <c r="AS26" s="1091"/>
      <c r="AT26" s="1092"/>
      <c r="AU26" s="1090" t="s">
        <v>407</v>
      </c>
      <c r="AV26" s="1091"/>
      <c r="AW26" s="1091"/>
      <c r="AX26" s="1091"/>
      <c r="AY26" s="1092"/>
      <c r="AZ26" s="1090" t="s">
        <v>408</v>
      </c>
      <c r="BA26" s="1091"/>
      <c r="BB26" s="1091"/>
      <c r="BC26" s="1091"/>
      <c r="BD26" s="1092"/>
      <c r="BE26" s="1090" t="s">
        <v>378</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409</v>
      </c>
      <c r="C28" s="1140"/>
      <c r="D28" s="1140"/>
      <c r="E28" s="1140"/>
      <c r="F28" s="1140"/>
      <c r="G28" s="1140"/>
      <c r="H28" s="1140"/>
      <c r="I28" s="1140"/>
      <c r="J28" s="1140"/>
      <c r="K28" s="1140"/>
      <c r="L28" s="1140"/>
      <c r="M28" s="1140"/>
      <c r="N28" s="1140"/>
      <c r="O28" s="1140"/>
      <c r="P28" s="1141"/>
      <c r="Q28" s="1142">
        <v>15865</v>
      </c>
      <c r="R28" s="1143"/>
      <c r="S28" s="1143"/>
      <c r="T28" s="1143"/>
      <c r="U28" s="1143"/>
      <c r="V28" s="1143">
        <v>15587</v>
      </c>
      <c r="W28" s="1143"/>
      <c r="X28" s="1143"/>
      <c r="Y28" s="1143"/>
      <c r="Z28" s="1143"/>
      <c r="AA28" s="1143">
        <v>277</v>
      </c>
      <c r="AB28" s="1143"/>
      <c r="AC28" s="1143"/>
      <c r="AD28" s="1143"/>
      <c r="AE28" s="1144"/>
      <c r="AF28" s="1145">
        <v>277</v>
      </c>
      <c r="AG28" s="1143"/>
      <c r="AH28" s="1143"/>
      <c r="AI28" s="1143"/>
      <c r="AJ28" s="1146"/>
      <c r="AK28" s="1147">
        <v>1350</v>
      </c>
      <c r="AL28" s="1135"/>
      <c r="AM28" s="1135"/>
      <c r="AN28" s="1135"/>
      <c r="AO28" s="1135"/>
      <c r="AP28" s="1135" t="s">
        <v>548</v>
      </c>
      <c r="AQ28" s="1135"/>
      <c r="AR28" s="1135"/>
      <c r="AS28" s="1135"/>
      <c r="AT28" s="1135"/>
      <c r="AU28" s="1135" t="s">
        <v>548</v>
      </c>
      <c r="AV28" s="1135"/>
      <c r="AW28" s="1135"/>
      <c r="AX28" s="1135"/>
      <c r="AY28" s="1135"/>
      <c r="AZ28" s="1136" t="s">
        <v>548</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410</v>
      </c>
      <c r="C29" s="1127"/>
      <c r="D29" s="1127"/>
      <c r="E29" s="1127"/>
      <c r="F29" s="1127"/>
      <c r="G29" s="1127"/>
      <c r="H29" s="1127"/>
      <c r="I29" s="1127"/>
      <c r="J29" s="1127"/>
      <c r="K29" s="1127"/>
      <c r="L29" s="1127"/>
      <c r="M29" s="1127"/>
      <c r="N29" s="1127"/>
      <c r="O29" s="1127"/>
      <c r="P29" s="1128"/>
      <c r="Q29" s="1132">
        <v>12889</v>
      </c>
      <c r="R29" s="1133"/>
      <c r="S29" s="1133"/>
      <c r="T29" s="1133"/>
      <c r="U29" s="1133"/>
      <c r="V29" s="1133">
        <v>12548</v>
      </c>
      <c r="W29" s="1133"/>
      <c r="X29" s="1133"/>
      <c r="Y29" s="1133"/>
      <c r="Z29" s="1133"/>
      <c r="AA29" s="1133">
        <v>341</v>
      </c>
      <c r="AB29" s="1133"/>
      <c r="AC29" s="1133"/>
      <c r="AD29" s="1133"/>
      <c r="AE29" s="1134"/>
      <c r="AF29" s="1108">
        <v>341</v>
      </c>
      <c r="AG29" s="1109"/>
      <c r="AH29" s="1109"/>
      <c r="AI29" s="1109"/>
      <c r="AJ29" s="1110"/>
      <c r="AK29" s="1069">
        <v>2044</v>
      </c>
      <c r="AL29" s="1060"/>
      <c r="AM29" s="1060"/>
      <c r="AN29" s="1060"/>
      <c r="AO29" s="1060"/>
      <c r="AP29" s="1060" t="s">
        <v>548</v>
      </c>
      <c r="AQ29" s="1060"/>
      <c r="AR29" s="1060"/>
      <c r="AS29" s="1060"/>
      <c r="AT29" s="1060"/>
      <c r="AU29" s="1060" t="s">
        <v>548</v>
      </c>
      <c r="AV29" s="1060"/>
      <c r="AW29" s="1060"/>
      <c r="AX29" s="1060"/>
      <c r="AY29" s="1060"/>
      <c r="AZ29" s="1131" t="s">
        <v>548</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411</v>
      </c>
      <c r="C30" s="1127"/>
      <c r="D30" s="1127"/>
      <c r="E30" s="1127"/>
      <c r="F30" s="1127"/>
      <c r="G30" s="1127"/>
      <c r="H30" s="1127"/>
      <c r="I30" s="1127"/>
      <c r="J30" s="1127"/>
      <c r="K30" s="1127"/>
      <c r="L30" s="1127"/>
      <c r="M30" s="1127"/>
      <c r="N30" s="1127"/>
      <c r="O30" s="1127"/>
      <c r="P30" s="1128"/>
      <c r="Q30" s="1132">
        <v>1520</v>
      </c>
      <c r="R30" s="1133"/>
      <c r="S30" s="1133"/>
      <c r="T30" s="1133"/>
      <c r="U30" s="1133"/>
      <c r="V30" s="1133">
        <v>1516</v>
      </c>
      <c r="W30" s="1133"/>
      <c r="X30" s="1133"/>
      <c r="Y30" s="1133"/>
      <c r="Z30" s="1133"/>
      <c r="AA30" s="1133">
        <v>4</v>
      </c>
      <c r="AB30" s="1133"/>
      <c r="AC30" s="1133"/>
      <c r="AD30" s="1133"/>
      <c r="AE30" s="1134"/>
      <c r="AF30" s="1108">
        <v>4</v>
      </c>
      <c r="AG30" s="1109"/>
      <c r="AH30" s="1109"/>
      <c r="AI30" s="1109"/>
      <c r="AJ30" s="1110"/>
      <c r="AK30" s="1069">
        <v>477</v>
      </c>
      <c r="AL30" s="1060"/>
      <c r="AM30" s="1060"/>
      <c r="AN30" s="1060"/>
      <c r="AO30" s="1060"/>
      <c r="AP30" s="1060" t="s">
        <v>548</v>
      </c>
      <c r="AQ30" s="1060"/>
      <c r="AR30" s="1060"/>
      <c r="AS30" s="1060"/>
      <c r="AT30" s="1060"/>
      <c r="AU30" s="1060" t="s">
        <v>548</v>
      </c>
      <c r="AV30" s="1060"/>
      <c r="AW30" s="1060"/>
      <c r="AX30" s="1060"/>
      <c r="AY30" s="1060"/>
      <c r="AZ30" s="1131" t="s">
        <v>548</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412</v>
      </c>
      <c r="C31" s="1127"/>
      <c r="D31" s="1127"/>
      <c r="E31" s="1127"/>
      <c r="F31" s="1127"/>
      <c r="G31" s="1127"/>
      <c r="H31" s="1127"/>
      <c r="I31" s="1127"/>
      <c r="J31" s="1127"/>
      <c r="K31" s="1127"/>
      <c r="L31" s="1127"/>
      <c r="M31" s="1127"/>
      <c r="N31" s="1127"/>
      <c r="O31" s="1127"/>
      <c r="P31" s="1128"/>
      <c r="Q31" s="1132">
        <v>119</v>
      </c>
      <c r="R31" s="1133"/>
      <c r="S31" s="1133"/>
      <c r="T31" s="1133"/>
      <c r="U31" s="1133"/>
      <c r="V31" s="1133">
        <v>105</v>
      </c>
      <c r="W31" s="1133"/>
      <c r="X31" s="1133"/>
      <c r="Y31" s="1133"/>
      <c r="Z31" s="1133"/>
      <c r="AA31" s="1133">
        <v>14</v>
      </c>
      <c r="AB31" s="1133"/>
      <c r="AC31" s="1133"/>
      <c r="AD31" s="1133"/>
      <c r="AE31" s="1134"/>
      <c r="AF31" s="1108">
        <v>14</v>
      </c>
      <c r="AG31" s="1109"/>
      <c r="AH31" s="1109"/>
      <c r="AI31" s="1109"/>
      <c r="AJ31" s="1110"/>
      <c r="AK31" s="1069">
        <v>38</v>
      </c>
      <c r="AL31" s="1060"/>
      <c r="AM31" s="1060"/>
      <c r="AN31" s="1060"/>
      <c r="AO31" s="1060"/>
      <c r="AP31" s="1060">
        <v>5</v>
      </c>
      <c r="AQ31" s="1060"/>
      <c r="AR31" s="1060"/>
      <c r="AS31" s="1060"/>
      <c r="AT31" s="1060"/>
      <c r="AU31" s="1060">
        <v>5</v>
      </c>
      <c r="AV31" s="1060"/>
      <c r="AW31" s="1060"/>
      <c r="AX31" s="1060"/>
      <c r="AY31" s="1060"/>
      <c r="AZ31" s="1131" t="s">
        <v>548</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413</v>
      </c>
      <c r="C32" s="1127"/>
      <c r="D32" s="1127"/>
      <c r="E32" s="1127"/>
      <c r="F32" s="1127"/>
      <c r="G32" s="1127"/>
      <c r="H32" s="1127"/>
      <c r="I32" s="1127"/>
      <c r="J32" s="1127"/>
      <c r="K32" s="1127"/>
      <c r="L32" s="1127"/>
      <c r="M32" s="1127"/>
      <c r="N32" s="1127"/>
      <c r="O32" s="1127"/>
      <c r="P32" s="1128"/>
      <c r="Q32" s="1132">
        <v>3049</v>
      </c>
      <c r="R32" s="1133"/>
      <c r="S32" s="1133"/>
      <c r="T32" s="1133"/>
      <c r="U32" s="1133"/>
      <c r="V32" s="1133">
        <v>2632</v>
      </c>
      <c r="W32" s="1133"/>
      <c r="X32" s="1133"/>
      <c r="Y32" s="1133"/>
      <c r="Z32" s="1133"/>
      <c r="AA32" s="1133">
        <v>417</v>
      </c>
      <c r="AB32" s="1133"/>
      <c r="AC32" s="1133"/>
      <c r="AD32" s="1133"/>
      <c r="AE32" s="1134"/>
      <c r="AF32" s="1108">
        <v>1736</v>
      </c>
      <c r="AG32" s="1109"/>
      <c r="AH32" s="1109"/>
      <c r="AI32" s="1109"/>
      <c r="AJ32" s="1110"/>
      <c r="AK32" s="1069">
        <v>236</v>
      </c>
      <c r="AL32" s="1060"/>
      <c r="AM32" s="1060"/>
      <c r="AN32" s="1060"/>
      <c r="AO32" s="1060"/>
      <c r="AP32" s="1060">
        <v>12577</v>
      </c>
      <c r="AQ32" s="1060"/>
      <c r="AR32" s="1060"/>
      <c r="AS32" s="1060"/>
      <c r="AT32" s="1060"/>
      <c r="AU32" s="1060">
        <v>1887</v>
      </c>
      <c r="AV32" s="1060"/>
      <c r="AW32" s="1060"/>
      <c r="AX32" s="1060"/>
      <c r="AY32" s="1060"/>
      <c r="AZ32" s="1131" t="s">
        <v>548</v>
      </c>
      <c r="BA32" s="1131"/>
      <c r="BB32" s="1131"/>
      <c r="BC32" s="1131"/>
      <c r="BD32" s="1131"/>
      <c r="BE32" s="1121" t="s">
        <v>414</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415</v>
      </c>
      <c r="C33" s="1127"/>
      <c r="D33" s="1127"/>
      <c r="E33" s="1127"/>
      <c r="F33" s="1127"/>
      <c r="G33" s="1127"/>
      <c r="H33" s="1127"/>
      <c r="I33" s="1127"/>
      <c r="J33" s="1127"/>
      <c r="K33" s="1127"/>
      <c r="L33" s="1127"/>
      <c r="M33" s="1127"/>
      <c r="N33" s="1127"/>
      <c r="O33" s="1127"/>
      <c r="P33" s="1128"/>
      <c r="Q33" s="1132">
        <v>83</v>
      </c>
      <c r="R33" s="1133"/>
      <c r="S33" s="1133"/>
      <c r="T33" s="1133"/>
      <c r="U33" s="1133"/>
      <c r="V33" s="1133">
        <v>104</v>
      </c>
      <c r="W33" s="1133"/>
      <c r="X33" s="1133"/>
      <c r="Y33" s="1133"/>
      <c r="Z33" s="1133"/>
      <c r="AA33" s="1133">
        <v>-21</v>
      </c>
      <c r="AB33" s="1133"/>
      <c r="AC33" s="1133"/>
      <c r="AD33" s="1133"/>
      <c r="AE33" s="1134"/>
      <c r="AF33" s="1108">
        <v>103</v>
      </c>
      <c r="AG33" s="1109"/>
      <c r="AH33" s="1109"/>
      <c r="AI33" s="1109"/>
      <c r="AJ33" s="1110"/>
      <c r="AK33" s="1069">
        <v>22</v>
      </c>
      <c r="AL33" s="1060"/>
      <c r="AM33" s="1060"/>
      <c r="AN33" s="1060"/>
      <c r="AO33" s="1060"/>
      <c r="AP33" s="1060">
        <v>22</v>
      </c>
      <c r="AQ33" s="1060"/>
      <c r="AR33" s="1060"/>
      <c r="AS33" s="1060"/>
      <c r="AT33" s="1060"/>
      <c r="AU33" s="1060">
        <v>20</v>
      </c>
      <c r="AV33" s="1060"/>
      <c r="AW33" s="1060"/>
      <c r="AX33" s="1060"/>
      <c r="AY33" s="1060"/>
      <c r="AZ33" s="1131" t="s">
        <v>548</v>
      </c>
      <c r="BA33" s="1131"/>
      <c r="BB33" s="1131"/>
      <c r="BC33" s="1131"/>
      <c r="BD33" s="1131"/>
      <c r="BE33" s="1121" t="s">
        <v>416</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417</v>
      </c>
      <c r="C34" s="1127"/>
      <c r="D34" s="1127"/>
      <c r="E34" s="1127"/>
      <c r="F34" s="1127"/>
      <c r="G34" s="1127"/>
      <c r="H34" s="1127"/>
      <c r="I34" s="1127"/>
      <c r="J34" s="1127"/>
      <c r="K34" s="1127"/>
      <c r="L34" s="1127"/>
      <c r="M34" s="1127"/>
      <c r="N34" s="1127"/>
      <c r="O34" s="1127"/>
      <c r="P34" s="1128"/>
      <c r="Q34" s="1132">
        <v>624</v>
      </c>
      <c r="R34" s="1133"/>
      <c r="S34" s="1133"/>
      <c r="T34" s="1133"/>
      <c r="U34" s="1133"/>
      <c r="V34" s="1133">
        <v>599</v>
      </c>
      <c r="W34" s="1133"/>
      <c r="X34" s="1133"/>
      <c r="Y34" s="1133"/>
      <c r="Z34" s="1133"/>
      <c r="AA34" s="1133">
        <v>25</v>
      </c>
      <c r="AB34" s="1133"/>
      <c r="AC34" s="1133"/>
      <c r="AD34" s="1133"/>
      <c r="AE34" s="1134"/>
      <c r="AF34" s="1108">
        <v>547</v>
      </c>
      <c r="AG34" s="1109"/>
      <c r="AH34" s="1109"/>
      <c r="AI34" s="1109"/>
      <c r="AJ34" s="1110"/>
      <c r="AK34" s="1069">
        <v>112</v>
      </c>
      <c r="AL34" s="1060"/>
      <c r="AM34" s="1060"/>
      <c r="AN34" s="1060"/>
      <c r="AO34" s="1060"/>
      <c r="AP34" s="1060">
        <v>501</v>
      </c>
      <c r="AQ34" s="1060"/>
      <c r="AR34" s="1060"/>
      <c r="AS34" s="1060"/>
      <c r="AT34" s="1060"/>
      <c r="AU34" s="1060">
        <v>289</v>
      </c>
      <c r="AV34" s="1060"/>
      <c r="AW34" s="1060"/>
      <c r="AX34" s="1060"/>
      <c r="AY34" s="1060"/>
      <c r="AZ34" s="1131" t="s">
        <v>548</v>
      </c>
      <c r="BA34" s="1131"/>
      <c r="BB34" s="1131"/>
      <c r="BC34" s="1131"/>
      <c r="BD34" s="1131"/>
      <c r="BE34" s="1121" t="s">
        <v>418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419</v>
      </c>
      <c r="C35" s="1127"/>
      <c r="D35" s="1127"/>
      <c r="E35" s="1127"/>
      <c r="F35" s="1127"/>
      <c r="G35" s="1127"/>
      <c r="H35" s="1127"/>
      <c r="I35" s="1127"/>
      <c r="J35" s="1127"/>
      <c r="K35" s="1127"/>
      <c r="L35" s="1127"/>
      <c r="M35" s="1127"/>
      <c r="N35" s="1127"/>
      <c r="O35" s="1127"/>
      <c r="P35" s="1128"/>
      <c r="Q35" s="1132">
        <v>51669</v>
      </c>
      <c r="R35" s="1133"/>
      <c r="S35" s="1133"/>
      <c r="T35" s="1133"/>
      <c r="U35" s="1133"/>
      <c r="V35" s="1133">
        <v>49721</v>
      </c>
      <c r="W35" s="1133"/>
      <c r="X35" s="1133"/>
      <c r="Y35" s="1133"/>
      <c r="Z35" s="1133"/>
      <c r="AA35" s="1133">
        <v>1948</v>
      </c>
      <c r="AB35" s="1133"/>
      <c r="AC35" s="1133"/>
      <c r="AD35" s="1133"/>
      <c r="AE35" s="1134"/>
      <c r="AF35" s="1108">
        <v>5364</v>
      </c>
      <c r="AG35" s="1109"/>
      <c r="AH35" s="1109"/>
      <c r="AI35" s="1109"/>
      <c r="AJ35" s="1110"/>
      <c r="AK35" s="1069">
        <v>1</v>
      </c>
      <c r="AL35" s="1060"/>
      <c r="AM35" s="1060"/>
      <c r="AN35" s="1060"/>
      <c r="AO35" s="1060"/>
      <c r="AP35" s="1060">
        <v>147</v>
      </c>
      <c r="AQ35" s="1060"/>
      <c r="AR35" s="1060"/>
      <c r="AS35" s="1060"/>
      <c r="AT35" s="1060"/>
      <c r="AU35" s="1060" t="s">
        <v>548</v>
      </c>
      <c r="AV35" s="1060"/>
      <c r="AW35" s="1060"/>
      <c r="AX35" s="1060"/>
      <c r="AY35" s="1060"/>
      <c r="AZ35" s="1131" t="s">
        <v>548</v>
      </c>
      <c r="BA35" s="1131"/>
      <c r="BB35" s="1131"/>
      <c r="BC35" s="1131"/>
      <c r="BD35" s="1131"/>
      <c r="BE35" s="1121" t="s">
        <v>420</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421</v>
      </c>
      <c r="C36" s="1127"/>
      <c r="D36" s="1127"/>
      <c r="E36" s="1127"/>
      <c r="F36" s="1127"/>
      <c r="G36" s="1127"/>
      <c r="H36" s="1127"/>
      <c r="I36" s="1127"/>
      <c r="J36" s="1127"/>
      <c r="K36" s="1127"/>
      <c r="L36" s="1127"/>
      <c r="M36" s="1127"/>
      <c r="N36" s="1127"/>
      <c r="O36" s="1127"/>
      <c r="P36" s="1128"/>
      <c r="Q36" s="1132">
        <v>5704</v>
      </c>
      <c r="R36" s="1133"/>
      <c r="S36" s="1133"/>
      <c r="T36" s="1133"/>
      <c r="U36" s="1133"/>
      <c r="V36" s="1133">
        <v>5704</v>
      </c>
      <c r="W36" s="1133"/>
      <c r="X36" s="1133"/>
      <c r="Y36" s="1133"/>
      <c r="Z36" s="1133"/>
      <c r="AA36" s="1133" t="s">
        <v>548</v>
      </c>
      <c r="AB36" s="1133"/>
      <c r="AC36" s="1133"/>
      <c r="AD36" s="1133"/>
      <c r="AE36" s="1134"/>
      <c r="AF36" s="1108" t="s">
        <v>422</v>
      </c>
      <c r="AG36" s="1109"/>
      <c r="AH36" s="1109"/>
      <c r="AI36" s="1109"/>
      <c r="AJ36" s="1110"/>
      <c r="AK36" s="1069">
        <v>1926</v>
      </c>
      <c r="AL36" s="1060"/>
      <c r="AM36" s="1060"/>
      <c r="AN36" s="1060"/>
      <c r="AO36" s="1060"/>
      <c r="AP36" s="1060">
        <v>38528</v>
      </c>
      <c r="AQ36" s="1060"/>
      <c r="AR36" s="1060"/>
      <c r="AS36" s="1060"/>
      <c r="AT36" s="1060"/>
      <c r="AU36" s="1060">
        <v>21191</v>
      </c>
      <c r="AV36" s="1060"/>
      <c r="AW36" s="1060"/>
      <c r="AX36" s="1060"/>
      <c r="AY36" s="1060"/>
      <c r="AZ36" s="1131" t="s">
        <v>548</v>
      </c>
      <c r="BA36" s="1131"/>
      <c r="BB36" s="1131"/>
      <c r="BC36" s="1131"/>
      <c r="BD36" s="1131"/>
      <c r="BE36" s="1121" t="s">
        <v>423</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424</v>
      </c>
      <c r="C37" s="1127"/>
      <c r="D37" s="1127"/>
      <c r="E37" s="1127"/>
      <c r="F37" s="1127"/>
      <c r="G37" s="1127"/>
      <c r="H37" s="1127"/>
      <c r="I37" s="1127"/>
      <c r="J37" s="1127"/>
      <c r="K37" s="1127"/>
      <c r="L37" s="1127"/>
      <c r="M37" s="1127"/>
      <c r="N37" s="1127"/>
      <c r="O37" s="1127"/>
      <c r="P37" s="1128"/>
      <c r="Q37" s="1132">
        <v>1031</v>
      </c>
      <c r="R37" s="1133"/>
      <c r="S37" s="1133"/>
      <c r="T37" s="1133"/>
      <c r="U37" s="1133"/>
      <c r="V37" s="1133">
        <v>1031</v>
      </c>
      <c r="W37" s="1133"/>
      <c r="X37" s="1133"/>
      <c r="Y37" s="1133"/>
      <c r="Z37" s="1133"/>
      <c r="AA37" s="1133" t="s">
        <v>548</v>
      </c>
      <c r="AB37" s="1133"/>
      <c r="AC37" s="1133"/>
      <c r="AD37" s="1133"/>
      <c r="AE37" s="1134"/>
      <c r="AF37" s="1108" t="s">
        <v>425</v>
      </c>
      <c r="AG37" s="1109"/>
      <c r="AH37" s="1109"/>
      <c r="AI37" s="1109"/>
      <c r="AJ37" s="1110"/>
      <c r="AK37" s="1069">
        <v>639</v>
      </c>
      <c r="AL37" s="1060"/>
      <c r="AM37" s="1060"/>
      <c r="AN37" s="1060"/>
      <c r="AO37" s="1060"/>
      <c r="AP37" s="1060">
        <v>5706</v>
      </c>
      <c r="AQ37" s="1060"/>
      <c r="AR37" s="1060"/>
      <c r="AS37" s="1060"/>
      <c r="AT37" s="1060"/>
      <c r="AU37" s="1060">
        <v>4793</v>
      </c>
      <c r="AV37" s="1060"/>
      <c r="AW37" s="1060"/>
      <c r="AX37" s="1060"/>
      <c r="AY37" s="1060"/>
      <c r="AZ37" s="1131" t="s">
        <v>548</v>
      </c>
      <c r="BA37" s="1131"/>
      <c r="BB37" s="1131"/>
      <c r="BC37" s="1131"/>
      <c r="BD37" s="1131"/>
      <c r="BE37" s="1121" t="s">
        <v>426</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427</v>
      </c>
      <c r="C38" s="1127"/>
      <c r="D38" s="1127"/>
      <c r="E38" s="1127"/>
      <c r="F38" s="1127"/>
      <c r="G38" s="1127"/>
      <c r="H38" s="1127"/>
      <c r="I38" s="1127"/>
      <c r="J38" s="1127"/>
      <c r="K38" s="1127"/>
      <c r="L38" s="1127"/>
      <c r="M38" s="1127"/>
      <c r="N38" s="1127"/>
      <c r="O38" s="1127"/>
      <c r="P38" s="1128"/>
      <c r="Q38" s="1132">
        <v>358</v>
      </c>
      <c r="R38" s="1133"/>
      <c r="S38" s="1133"/>
      <c r="T38" s="1133"/>
      <c r="U38" s="1133"/>
      <c r="V38" s="1133">
        <v>358</v>
      </c>
      <c r="W38" s="1133"/>
      <c r="X38" s="1133"/>
      <c r="Y38" s="1133"/>
      <c r="Z38" s="1133"/>
      <c r="AA38" s="1133" t="s">
        <v>548</v>
      </c>
      <c r="AB38" s="1133"/>
      <c r="AC38" s="1133"/>
      <c r="AD38" s="1133"/>
      <c r="AE38" s="1134"/>
      <c r="AF38" s="1108" t="s">
        <v>422</v>
      </c>
      <c r="AG38" s="1109"/>
      <c r="AH38" s="1109"/>
      <c r="AI38" s="1109"/>
      <c r="AJ38" s="1110"/>
      <c r="AK38" s="1069">
        <v>200</v>
      </c>
      <c r="AL38" s="1060"/>
      <c r="AM38" s="1060"/>
      <c r="AN38" s="1060"/>
      <c r="AO38" s="1060"/>
      <c r="AP38" s="1060">
        <v>874</v>
      </c>
      <c r="AQ38" s="1060"/>
      <c r="AR38" s="1060"/>
      <c r="AS38" s="1060"/>
      <c r="AT38" s="1060"/>
      <c r="AU38" s="1060">
        <v>874</v>
      </c>
      <c r="AV38" s="1060"/>
      <c r="AW38" s="1060"/>
      <c r="AX38" s="1060"/>
      <c r="AY38" s="1060"/>
      <c r="AZ38" s="1131" t="s">
        <v>548</v>
      </c>
      <c r="BA38" s="1131"/>
      <c r="BB38" s="1131"/>
      <c r="BC38" s="1131"/>
      <c r="BD38" s="1131"/>
      <c r="BE38" s="1121" t="s">
        <v>428</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t="s">
        <v>429</v>
      </c>
      <c r="C39" s="1127"/>
      <c r="D39" s="1127"/>
      <c r="E39" s="1127"/>
      <c r="F39" s="1127"/>
      <c r="G39" s="1127"/>
      <c r="H39" s="1127"/>
      <c r="I39" s="1127"/>
      <c r="J39" s="1127"/>
      <c r="K39" s="1127"/>
      <c r="L39" s="1127"/>
      <c r="M39" s="1127"/>
      <c r="N39" s="1127"/>
      <c r="O39" s="1127"/>
      <c r="P39" s="1128"/>
      <c r="Q39" s="1132">
        <v>33</v>
      </c>
      <c r="R39" s="1133"/>
      <c r="S39" s="1133"/>
      <c r="T39" s="1133"/>
      <c r="U39" s="1133"/>
      <c r="V39" s="1133">
        <v>32</v>
      </c>
      <c r="W39" s="1133"/>
      <c r="X39" s="1133"/>
      <c r="Y39" s="1133"/>
      <c r="Z39" s="1133"/>
      <c r="AA39" s="1133">
        <v>1</v>
      </c>
      <c r="AB39" s="1133"/>
      <c r="AC39" s="1133"/>
      <c r="AD39" s="1133"/>
      <c r="AE39" s="1134"/>
      <c r="AF39" s="1108">
        <v>1</v>
      </c>
      <c r="AG39" s="1109"/>
      <c r="AH39" s="1109"/>
      <c r="AI39" s="1109"/>
      <c r="AJ39" s="1110"/>
      <c r="AK39" s="1069">
        <v>10</v>
      </c>
      <c r="AL39" s="1060"/>
      <c r="AM39" s="1060"/>
      <c r="AN39" s="1060"/>
      <c r="AO39" s="1060"/>
      <c r="AP39" s="1060" t="s">
        <v>548</v>
      </c>
      <c r="AQ39" s="1060"/>
      <c r="AR39" s="1060"/>
      <c r="AS39" s="1060"/>
      <c r="AT39" s="1060"/>
      <c r="AU39" s="1060" t="s">
        <v>548</v>
      </c>
      <c r="AV39" s="1060"/>
      <c r="AW39" s="1060"/>
      <c r="AX39" s="1060"/>
      <c r="AY39" s="1060"/>
      <c r="AZ39" s="1131" t="s">
        <v>548</v>
      </c>
      <c r="BA39" s="1131"/>
      <c r="BB39" s="1131"/>
      <c r="BC39" s="1131"/>
      <c r="BD39" s="1131"/>
      <c r="BE39" s="1121" t="s">
        <v>428</v>
      </c>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t="s">
        <v>430</v>
      </c>
      <c r="C40" s="1127"/>
      <c r="D40" s="1127"/>
      <c r="E40" s="1127"/>
      <c r="F40" s="1127"/>
      <c r="G40" s="1127"/>
      <c r="H40" s="1127"/>
      <c r="I40" s="1127"/>
      <c r="J40" s="1127"/>
      <c r="K40" s="1127"/>
      <c r="L40" s="1127"/>
      <c r="M40" s="1127"/>
      <c r="N40" s="1127"/>
      <c r="O40" s="1127"/>
      <c r="P40" s="1128"/>
      <c r="Q40" s="1132">
        <v>234</v>
      </c>
      <c r="R40" s="1133"/>
      <c r="S40" s="1133"/>
      <c r="T40" s="1133"/>
      <c r="U40" s="1133"/>
      <c r="V40" s="1133">
        <v>234</v>
      </c>
      <c r="W40" s="1133"/>
      <c r="X40" s="1133"/>
      <c r="Y40" s="1133"/>
      <c r="Z40" s="1133"/>
      <c r="AA40" s="1133" t="s">
        <v>548</v>
      </c>
      <c r="AB40" s="1133"/>
      <c r="AC40" s="1133"/>
      <c r="AD40" s="1133"/>
      <c r="AE40" s="1134"/>
      <c r="AF40" s="1108" t="s">
        <v>422</v>
      </c>
      <c r="AG40" s="1109"/>
      <c r="AH40" s="1109"/>
      <c r="AI40" s="1109"/>
      <c r="AJ40" s="1110"/>
      <c r="AK40" s="1069" t="s">
        <v>548</v>
      </c>
      <c r="AL40" s="1060"/>
      <c r="AM40" s="1060"/>
      <c r="AN40" s="1060"/>
      <c r="AO40" s="1060"/>
      <c r="AP40" s="1060" t="s">
        <v>548</v>
      </c>
      <c r="AQ40" s="1060"/>
      <c r="AR40" s="1060"/>
      <c r="AS40" s="1060"/>
      <c r="AT40" s="1060"/>
      <c r="AU40" s="1060" t="s">
        <v>548</v>
      </c>
      <c r="AV40" s="1060"/>
      <c r="AW40" s="1060"/>
      <c r="AX40" s="1060"/>
      <c r="AY40" s="1060"/>
      <c r="AZ40" s="1131" t="s">
        <v>548</v>
      </c>
      <c r="BA40" s="1131"/>
      <c r="BB40" s="1131"/>
      <c r="BC40" s="1131"/>
      <c r="BD40" s="1131"/>
      <c r="BE40" s="1121" t="s">
        <v>431</v>
      </c>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432</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396</v>
      </c>
      <c r="B63" s="1033" t="s">
        <v>433</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8386</v>
      </c>
      <c r="AG63" s="1048"/>
      <c r="AH63" s="1048"/>
      <c r="AI63" s="1048"/>
      <c r="AJ63" s="1119"/>
      <c r="AK63" s="1120"/>
      <c r="AL63" s="1052"/>
      <c r="AM63" s="1052"/>
      <c r="AN63" s="1052"/>
      <c r="AO63" s="1052"/>
      <c r="AP63" s="1048">
        <v>58361</v>
      </c>
      <c r="AQ63" s="1048"/>
      <c r="AR63" s="1048"/>
      <c r="AS63" s="1048"/>
      <c r="AT63" s="1048"/>
      <c r="AU63" s="1048">
        <v>29059</v>
      </c>
      <c r="AV63" s="1048"/>
      <c r="AW63" s="1048"/>
      <c r="AX63" s="1048"/>
      <c r="AY63" s="1048"/>
      <c r="AZ63" s="1114"/>
      <c r="BA63" s="1114"/>
      <c r="BB63" s="1114"/>
      <c r="BC63" s="1114"/>
      <c r="BD63" s="1114"/>
      <c r="BE63" s="1049"/>
      <c r="BF63" s="1049"/>
      <c r="BG63" s="1049"/>
      <c r="BH63" s="1049"/>
      <c r="BI63" s="1050"/>
      <c r="BJ63" s="1115" t="s">
        <v>434</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435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436</v>
      </c>
      <c r="B66" s="1085"/>
      <c r="C66" s="1085"/>
      <c r="D66" s="1085"/>
      <c r="E66" s="1085"/>
      <c r="F66" s="1085"/>
      <c r="G66" s="1085"/>
      <c r="H66" s="1085"/>
      <c r="I66" s="1085"/>
      <c r="J66" s="1085"/>
      <c r="K66" s="1085"/>
      <c r="L66" s="1085"/>
      <c r="M66" s="1085"/>
      <c r="N66" s="1085"/>
      <c r="O66" s="1085"/>
      <c r="P66" s="1086"/>
      <c r="Q66" s="1090" t="s">
        <v>437</v>
      </c>
      <c r="R66" s="1091"/>
      <c r="S66" s="1091"/>
      <c r="T66" s="1091"/>
      <c r="U66" s="1092"/>
      <c r="V66" s="1090" t="s">
        <v>438</v>
      </c>
      <c r="W66" s="1091"/>
      <c r="X66" s="1091"/>
      <c r="Y66" s="1091"/>
      <c r="Z66" s="1092"/>
      <c r="AA66" s="1090" t="s">
        <v>439</v>
      </c>
      <c r="AB66" s="1091"/>
      <c r="AC66" s="1091"/>
      <c r="AD66" s="1091"/>
      <c r="AE66" s="1092"/>
      <c r="AF66" s="1096" t="s">
        <v>440</v>
      </c>
      <c r="AG66" s="1097"/>
      <c r="AH66" s="1097"/>
      <c r="AI66" s="1097"/>
      <c r="AJ66" s="1098"/>
      <c r="AK66" s="1090" t="s">
        <v>441</v>
      </c>
      <c r="AL66" s="1085"/>
      <c r="AM66" s="1085"/>
      <c r="AN66" s="1085"/>
      <c r="AO66" s="1086"/>
      <c r="AP66" s="1090" t="s">
        <v>442</v>
      </c>
      <c r="AQ66" s="1091"/>
      <c r="AR66" s="1091"/>
      <c r="AS66" s="1091"/>
      <c r="AT66" s="1092"/>
      <c r="AU66" s="1090" t="s">
        <v>443</v>
      </c>
      <c r="AV66" s="1091"/>
      <c r="AW66" s="1091"/>
      <c r="AX66" s="1091"/>
      <c r="AY66" s="1092"/>
      <c r="AZ66" s="1090" t="s">
        <v>378</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623</v>
      </c>
      <c r="C68" s="1075"/>
      <c r="D68" s="1075"/>
      <c r="E68" s="1075"/>
      <c r="F68" s="1075"/>
      <c r="G68" s="1075"/>
      <c r="H68" s="1075"/>
      <c r="I68" s="1075"/>
      <c r="J68" s="1075"/>
      <c r="K68" s="1075"/>
      <c r="L68" s="1075"/>
      <c r="M68" s="1075"/>
      <c r="N68" s="1075"/>
      <c r="O68" s="1075"/>
      <c r="P68" s="1076"/>
      <c r="Q68" s="1077">
        <v>658</v>
      </c>
      <c r="R68" s="1071"/>
      <c r="S68" s="1071"/>
      <c r="T68" s="1071"/>
      <c r="U68" s="1071"/>
      <c r="V68" s="1071">
        <v>652</v>
      </c>
      <c r="W68" s="1071"/>
      <c r="X68" s="1071"/>
      <c r="Y68" s="1071"/>
      <c r="Z68" s="1071"/>
      <c r="AA68" s="1071">
        <v>6</v>
      </c>
      <c r="AB68" s="1071"/>
      <c r="AC68" s="1071"/>
      <c r="AD68" s="1071"/>
      <c r="AE68" s="1071"/>
      <c r="AF68" s="1071">
        <v>6</v>
      </c>
      <c r="AG68" s="1071"/>
      <c r="AH68" s="1071"/>
      <c r="AI68" s="1071"/>
      <c r="AJ68" s="1071"/>
      <c r="AK68" s="1071">
        <v>43</v>
      </c>
      <c r="AL68" s="1071"/>
      <c r="AM68" s="1071"/>
      <c r="AN68" s="1071"/>
      <c r="AO68" s="1071"/>
      <c r="AP68" s="1071" t="s">
        <v>548</v>
      </c>
      <c r="AQ68" s="1071"/>
      <c r="AR68" s="1071"/>
      <c r="AS68" s="1071"/>
      <c r="AT68" s="1071"/>
      <c r="AU68" s="1071" t="s">
        <v>548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624</v>
      </c>
      <c r="C69" s="1064"/>
      <c r="D69" s="1064"/>
      <c r="E69" s="1064"/>
      <c r="F69" s="1064"/>
      <c r="G69" s="1064"/>
      <c r="H69" s="1064"/>
      <c r="I69" s="1064"/>
      <c r="J69" s="1064"/>
      <c r="K69" s="1064"/>
      <c r="L69" s="1064"/>
      <c r="M69" s="1064"/>
      <c r="N69" s="1064"/>
      <c r="O69" s="1064"/>
      <c r="P69" s="1065"/>
      <c r="Q69" s="1066">
        <v>129457</v>
      </c>
      <c r="R69" s="1060"/>
      <c r="S69" s="1060"/>
      <c r="T69" s="1060"/>
      <c r="U69" s="1060"/>
      <c r="V69" s="1060">
        <v>126110</v>
      </c>
      <c r="W69" s="1060"/>
      <c r="X69" s="1060"/>
      <c r="Y69" s="1060"/>
      <c r="Z69" s="1060"/>
      <c r="AA69" s="1060">
        <v>3347</v>
      </c>
      <c r="AB69" s="1060"/>
      <c r="AC69" s="1060"/>
      <c r="AD69" s="1060"/>
      <c r="AE69" s="1060"/>
      <c r="AF69" s="1060">
        <v>3347</v>
      </c>
      <c r="AG69" s="1060"/>
      <c r="AH69" s="1060"/>
      <c r="AI69" s="1060"/>
      <c r="AJ69" s="1060"/>
      <c r="AK69" s="1060">
        <v>1524</v>
      </c>
      <c r="AL69" s="1060"/>
      <c r="AM69" s="1060"/>
      <c r="AN69" s="1060"/>
      <c r="AO69" s="1060"/>
      <c r="AP69" s="1060" t="s">
        <v>548</v>
      </c>
      <c r="AQ69" s="1060"/>
      <c r="AR69" s="1060"/>
      <c r="AS69" s="1060"/>
      <c r="AT69" s="1060"/>
      <c r="AU69" s="1060" t="s">
        <v>548</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625</v>
      </c>
      <c r="C70" s="1064"/>
      <c r="D70" s="1064"/>
      <c r="E70" s="1064"/>
      <c r="F70" s="1064"/>
      <c r="G70" s="1064"/>
      <c r="H70" s="1064"/>
      <c r="I70" s="1064"/>
      <c r="J70" s="1064"/>
      <c r="K70" s="1064"/>
      <c r="L70" s="1064"/>
      <c r="M70" s="1064"/>
      <c r="N70" s="1064"/>
      <c r="O70" s="1064"/>
      <c r="P70" s="1065"/>
      <c r="Q70" s="1066">
        <v>3489</v>
      </c>
      <c r="R70" s="1060"/>
      <c r="S70" s="1060"/>
      <c r="T70" s="1060"/>
      <c r="U70" s="1060"/>
      <c r="V70" s="1060">
        <v>3185</v>
      </c>
      <c r="W70" s="1060"/>
      <c r="X70" s="1060"/>
      <c r="Y70" s="1060"/>
      <c r="Z70" s="1060"/>
      <c r="AA70" s="1060">
        <v>304</v>
      </c>
      <c r="AB70" s="1060"/>
      <c r="AC70" s="1060"/>
      <c r="AD70" s="1060"/>
      <c r="AE70" s="1060"/>
      <c r="AF70" s="1060">
        <v>279</v>
      </c>
      <c r="AG70" s="1060"/>
      <c r="AH70" s="1060"/>
      <c r="AI70" s="1060"/>
      <c r="AJ70" s="1060"/>
      <c r="AK70" s="1060">
        <v>53</v>
      </c>
      <c r="AL70" s="1060"/>
      <c r="AM70" s="1060"/>
      <c r="AN70" s="1060"/>
      <c r="AO70" s="1060"/>
      <c r="AP70" s="1060" t="s">
        <v>548</v>
      </c>
      <c r="AQ70" s="1060"/>
      <c r="AR70" s="1060"/>
      <c r="AS70" s="1060"/>
      <c r="AT70" s="1060"/>
      <c r="AU70" s="1060" t="s">
        <v>548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626</v>
      </c>
      <c r="C71" s="1064"/>
      <c r="D71" s="1064"/>
      <c r="E71" s="1064"/>
      <c r="F71" s="1064"/>
      <c r="G71" s="1064"/>
      <c r="H71" s="1064"/>
      <c r="I71" s="1064"/>
      <c r="J71" s="1064"/>
      <c r="K71" s="1064"/>
      <c r="L71" s="1064"/>
      <c r="M71" s="1064"/>
      <c r="N71" s="1064"/>
      <c r="O71" s="1064"/>
      <c r="P71" s="1065"/>
      <c r="Q71" s="1066">
        <v>33</v>
      </c>
      <c r="R71" s="1060"/>
      <c r="S71" s="1060"/>
      <c r="T71" s="1060"/>
      <c r="U71" s="1060"/>
      <c r="V71" s="1060">
        <v>29</v>
      </c>
      <c r="W71" s="1060"/>
      <c r="X71" s="1060"/>
      <c r="Y71" s="1060"/>
      <c r="Z71" s="1060"/>
      <c r="AA71" s="1060">
        <v>4</v>
      </c>
      <c r="AB71" s="1060"/>
      <c r="AC71" s="1060"/>
      <c r="AD71" s="1060"/>
      <c r="AE71" s="1060"/>
      <c r="AF71" s="1060">
        <v>4</v>
      </c>
      <c r="AG71" s="1060"/>
      <c r="AH71" s="1060"/>
      <c r="AI71" s="1060"/>
      <c r="AJ71" s="1060"/>
      <c r="AK71" s="1060">
        <v>0</v>
      </c>
      <c r="AL71" s="1060"/>
      <c r="AM71" s="1060"/>
      <c r="AN71" s="1060"/>
      <c r="AO71" s="1060"/>
      <c r="AP71" s="1060" t="s">
        <v>548</v>
      </c>
      <c r="AQ71" s="1060"/>
      <c r="AR71" s="1060"/>
      <c r="AS71" s="1060"/>
      <c r="AT71" s="1060"/>
      <c r="AU71" s="1060" t="s">
        <v>548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c r="C72" s="1064"/>
      <c r="D72" s="1064"/>
      <c r="E72" s="1064"/>
      <c r="F72" s="1064"/>
      <c r="G72" s="1064"/>
      <c r="H72" s="1064"/>
      <c r="I72" s="1064"/>
      <c r="J72" s="1064"/>
      <c r="K72" s="1064"/>
      <c r="L72" s="1064"/>
      <c r="M72" s="1064"/>
      <c r="N72" s="1064"/>
      <c r="O72" s="1064"/>
      <c r="P72" s="1065"/>
      <c r="Q72" s="1066"/>
      <c r="R72" s="1060"/>
      <c r="S72" s="1060"/>
      <c r="T72" s="1060"/>
      <c r="U72" s="1060"/>
      <c r="V72" s="1060"/>
      <c r="W72" s="1060"/>
      <c r="X72" s="1060"/>
      <c r="Y72" s="1060"/>
      <c r="Z72" s="1060"/>
      <c r="AA72" s="1060"/>
      <c r="AB72" s="1060"/>
      <c r="AC72" s="1060"/>
      <c r="AD72" s="1060"/>
      <c r="AE72" s="1060"/>
      <c r="AF72" s="1060"/>
      <c r="AG72" s="1060"/>
      <c r="AH72" s="1060"/>
      <c r="AI72" s="1060"/>
      <c r="AJ72" s="1060"/>
      <c r="AK72" s="1060"/>
      <c r="AL72" s="1060"/>
      <c r="AM72" s="1060"/>
      <c r="AN72" s="1060"/>
      <c r="AO72" s="1060"/>
      <c r="AP72" s="1060"/>
      <c r="AQ72" s="1060"/>
      <c r="AR72" s="1060"/>
      <c r="AS72" s="1060"/>
      <c r="AT72" s="1060"/>
      <c r="AU72" s="1060"/>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396</v>
      </c>
      <c r="B88" s="1033" t="s">
        <v>444</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3636</v>
      </c>
      <c r="AG88" s="1048"/>
      <c r="AH88" s="1048"/>
      <c r="AI88" s="1048"/>
      <c r="AJ88" s="1048"/>
      <c r="AK88" s="1052"/>
      <c r="AL88" s="1052"/>
      <c r="AM88" s="1052"/>
      <c r="AN88" s="1052"/>
      <c r="AO88" s="1052"/>
      <c r="AP88" s="1048" t="s">
        <v>548</v>
      </c>
      <c r="AQ88" s="1048"/>
      <c r="AR88" s="1048"/>
      <c r="AS88" s="1048"/>
      <c r="AT88" s="1048"/>
      <c r="AU88" s="1048" t="s">
        <v>548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396</v>
      </c>
      <c r="BR102" s="1033" t="s">
        <v>445</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166</v>
      </c>
      <c r="CS102" s="1040"/>
      <c r="CT102" s="1040"/>
      <c r="CU102" s="1040"/>
      <c r="CV102" s="1041"/>
      <c r="CW102" s="1039">
        <v>47</v>
      </c>
      <c r="CX102" s="1040"/>
      <c r="CY102" s="1040"/>
      <c r="CZ102" s="1040"/>
      <c r="DA102" s="1041"/>
      <c r="DB102" s="1039" t="s">
        <v>548</v>
      </c>
      <c r="DC102" s="1040"/>
      <c r="DD102" s="1040"/>
      <c r="DE102" s="1040"/>
      <c r="DF102" s="1041"/>
      <c r="DG102" s="1039">
        <v>3178</v>
      </c>
      <c r="DH102" s="1040"/>
      <c r="DI102" s="1040"/>
      <c r="DJ102" s="1040"/>
      <c r="DK102" s="1041"/>
      <c r="DL102" s="1039" t="s">
        <v>548</v>
      </c>
      <c r="DM102" s="1040"/>
      <c r="DN102" s="1040"/>
      <c r="DO102" s="1040"/>
      <c r="DP102" s="1041"/>
      <c r="DQ102" s="1039">
        <v>1223</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446</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447</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448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449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450</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451</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452</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453</v>
      </c>
      <c r="AB109" s="983"/>
      <c r="AC109" s="983"/>
      <c r="AD109" s="983"/>
      <c r="AE109" s="984"/>
      <c r="AF109" s="985" t="s">
        <v>309</v>
      </c>
      <c r="AG109" s="983"/>
      <c r="AH109" s="983"/>
      <c r="AI109" s="983"/>
      <c r="AJ109" s="984"/>
      <c r="AK109" s="985" t="s">
        <v>308</v>
      </c>
      <c r="AL109" s="983"/>
      <c r="AM109" s="983"/>
      <c r="AN109" s="983"/>
      <c r="AO109" s="984"/>
      <c r="AP109" s="985" t="s">
        <v>454</v>
      </c>
      <c r="AQ109" s="983"/>
      <c r="AR109" s="983"/>
      <c r="AS109" s="983"/>
      <c r="AT109" s="1014"/>
      <c r="AU109" s="982" t="s">
        <v>452</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453</v>
      </c>
      <c r="BR109" s="983"/>
      <c r="BS109" s="983"/>
      <c r="BT109" s="983"/>
      <c r="BU109" s="984"/>
      <c r="BV109" s="985" t="s">
        <v>309</v>
      </c>
      <c r="BW109" s="983"/>
      <c r="BX109" s="983"/>
      <c r="BY109" s="983"/>
      <c r="BZ109" s="984"/>
      <c r="CA109" s="985" t="s">
        <v>308</v>
      </c>
      <c r="CB109" s="983"/>
      <c r="CC109" s="983"/>
      <c r="CD109" s="983"/>
      <c r="CE109" s="984"/>
      <c r="CF109" s="1021" t="s">
        <v>454</v>
      </c>
      <c r="CG109" s="1021"/>
      <c r="CH109" s="1021"/>
      <c r="CI109" s="1021"/>
      <c r="CJ109" s="1021"/>
      <c r="CK109" s="985" t="s">
        <v>455</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453</v>
      </c>
      <c r="DH109" s="983"/>
      <c r="DI109" s="983"/>
      <c r="DJ109" s="983"/>
      <c r="DK109" s="984"/>
      <c r="DL109" s="985" t="s">
        <v>309</v>
      </c>
      <c r="DM109" s="983"/>
      <c r="DN109" s="983"/>
      <c r="DO109" s="983"/>
      <c r="DP109" s="984"/>
      <c r="DQ109" s="985" t="s">
        <v>308</v>
      </c>
      <c r="DR109" s="983"/>
      <c r="DS109" s="983"/>
      <c r="DT109" s="983"/>
      <c r="DU109" s="984"/>
      <c r="DV109" s="985" t="s">
        <v>454</v>
      </c>
      <c r="DW109" s="983"/>
      <c r="DX109" s="983"/>
      <c r="DY109" s="983"/>
      <c r="DZ109" s="1014"/>
    </row>
    <row r="110" spans="1:131" s="246" customFormat="1" ht="26.25" customHeight="1" x14ac:dyDescent="0.15">
      <c r="A110" s="885" t="s">
        <v>456</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8304217</v>
      </c>
      <c r="AB110" s="976"/>
      <c r="AC110" s="976"/>
      <c r="AD110" s="976"/>
      <c r="AE110" s="977"/>
      <c r="AF110" s="978">
        <v>8305796</v>
      </c>
      <c r="AG110" s="976"/>
      <c r="AH110" s="976"/>
      <c r="AI110" s="976"/>
      <c r="AJ110" s="977"/>
      <c r="AK110" s="978">
        <v>8016275</v>
      </c>
      <c r="AL110" s="976"/>
      <c r="AM110" s="976"/>
      <c r="AN110" s="976"/>
      <c r="AO110" s="977"/>
      <c r="AP110" s="979">
        <v>29.3</v>
      </c>
      <c r="AQ110" s="980"/>
      <c r="AR110" s="980"/>
      <c r="AS110" s="980"/>
      <c r="AT110" s="981"/>
      <c r="AU110" s="1015" t="s">
        <v>73</v>
      </c>
      <c r="AV110" s="1016"/>
      <c r="AW110" s="1016"/>
      <c r="AX110" s="1016"/>
      <c r="AY110" s="1016"/>
      <c r="AZ110" s="941" t="s">
        <v>457</v>
      </c>
      <c r="BA110" s="886"/>
      <c r="BB110" s="886"/>
      <c r="BC110" s="886"/>
      <c r="BD110" s="886"/>
      <c r="BE110" s="886"/>
      <c r="BF110" s="886"/>
      <c r="BG110" s="886"/>
      <c r="BH110" s="886"/>
      <c r="BI110" s="886"/>
      <c r="BJ110" s="886"/>
      <c r="BK110" s="886"/>
      <c r="BL110" s="886"/>
      <c r="BM110" s="886"/>
      <c r="BN110" s="886"/>
      <c r="BO110" s="886"/>
      <c r="BP110" s="887"/>
      <c r="BQ110" s="942">
        <v>85103781</v>
      </c>
      <c r="BR110" s="923"/>
      <c r="BS110" s="923"/>
      <c r="BT110" s="923"/>
      <c r="BU110" s="923"/>
      <c r="BV110" s="923">
        <v>84282813</v>
      </c>
      <c r="BW110" s="923"/>
      <c r="BX110" s="923"/>
      <c r="BY110" s="923"/>
      <c r="BZ110" s="923"/>
      <c r="CA110" s="923">
        <v>85090282</v>
      </c>
      <c r="CB110" s="923"/>
      <c r="CC110" s="923"/>
      <c r="CD110" s="923"/>
      <c r="CE110" s="923"/>
      <c r="CF110" s="947">
        <v>311.2</v>
      </c>
      <c r="CG110" s="948"/>
      <c r="CH110" s="948"/>
      <c r="CI110" s="948"/>
      <c r="CJ110" s="948"/>
      <c r="CK110" s="1011" t="s">
        <v>458</v>
      </c>
      <c r="CL110" s="897"/>
      <c r="CM110" s="972" t="s">
        <v>459</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460</v>
      </c>
      <c r="DH110" s="923"/>
      <c r="DI110" s="923"/>
      <c r="DJ110" s="923"/>
      <c r="DK110" s="923"/>
      <c r="DL110" s="923" t="s">
        <v>434</v>
      </c>
      <c r="DM110" s="923"/>
      <c r="DN110" s="923"/>
      <c r="DO110" s="923"/>
      <c r="DP110" s="923"/>
      <c r="DQ110" s="923" t="s">
        <v>434</v>
      </c>
      <c r="DR110" s="923"/>
      <c r="DS110" s="923"/>
      <c r="DT110" s="923"/>
      <c r="DU110" s="923"/>
      <c r="DV110" s="924" t="s">
        <v>434</v>
      </c>
      <c r="DW110" s="924"/>
      <c r="DX110" s="924"/>
      <c r="DY110" s="924"/>
      <c r="DZ110" s="925"/>
    </row>
    <row r="111" spans="1:131" s="246" customFormat="1" ht="26.25" customHeight="1" x14ac:dyDescent="0.15">
      <c r="A111" s="852" t="s">
        <v>461</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434</v>
      </c>
      <c r="AB111" s="1004"/>
      <c r="AC111" s="1004"/>
      <c r="AD111" s="1004"/>
      <c r="AE111" s="1005"/>
      <c r="AF111" s="1006" t="s">
        <v>462</v>
      </c>
      <c r="AG111" s="1004"/>
      <c r="AH111" s="1004"/>
      <c r="AI111" s="1004"/>
      <c r="AJ111" s="1005"/>
      <c r="AK111" s="1006" t="s">
        <v>463</v>
      </c>
      <c r="AL111" s="1004"/>
      <c r="AM111" s="1004"/>
      <c r="AN111" s="1004"/>
      <c r="AO111" s="1005"/>
      <c r="AP111" s="1007" t="s">
        <v>463</v>
      </c>
      <c r="AQ111" s="1008"/>
      <c r="AR111" s="1008"/>
      <c r="AS111" s="1008"/>
      <c r="AT111" s="1009"/>
      <c r="AU111" s="1017"/>
      <c r="AV111" s="1018"/>
      <c r="AW111" s="1018"/>
      <c r="AX111" s="1018"/>
      <c r="AY111" s="1018"/>
      <c r="AZ111" s="893" t="s">
        <v>464</v>
      </c>
      <c r="BA111" s="828"/>
      <c r="BB111" s="828"/>
      <c r="BC111" s="828"/>
      <c r="BD111" s="828"/>
      <c r="BE111" s="828"/>
      <c r="BF111" s="828"/>
      <c r="BG111" s="828"/>
      <c r="BH111" s="828"/>
      <c r="BI111" s="828"/>
      <c r="BJ111" s="828"/>
      <c r="BK111" s="828"/>
      <c r="BL111" s="828"/>
      <c r="BM111" s="828"/>
      <c r="BN111" s="828"/>
      <c r="BO111" s="828"/>
      <c r="BP111" s="829"/>
      <c r="BQ111" s="894">
        <v>5143899</v>
      </c>
      <c r="BR111" s="895"/>
      <c r="BS111" s="895"/>
      <c r="BT111" s="895"/>
      <c r="BU111" s="895"/>
      <c r="BV111" s="895">
        <v>2584961</v>
      </c>
      <c r="BW111" s="895"/>
      <c r="BX111" s="895"/>
      <c r="BY111" s="895"/>
      <c r="BZ111" s="895"/>
      <c r="CA111" s="895">
        <v>2536812</v>
      </c>
      <c r="CB111" s="895"/>
      <c r="CC111" s="895"/>
      <c r="CD111" s="895"/>
      <c r="CE111" s="895"/>
      <c r="CF111" s="956">
        <v>9.3000000000000007</v>
      </c>
      <c r="CG111" s="957"/>
      <c r="CH111" s="957"/>
      <c r="CI111" s="957"/>
      <c r="CJ111" s="957"/>
      <c r="CK111" s="1012"/>
      <c r="CL111" s="899"/>
      <c r="CM111" s="902" t="s">
        <v>465</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434</v>
      </c>
      <c r="DM111" s="895"/>
      <c r="DN111" s="895"/>
      <c r="DO111" s="895"/>
      <c r="DP111" s="895"/>
      <c r="DQ111" s="895" t="s">
        <v>434</v>
      </c>
      <c r="DR111" s="895"/>
      <c r="DS111" s="895"/>
      <c r="DT111" s="895"/>
      <c r="DU111" s="895"/>
      <c r="DV111" s="872" t="s">
        <v>434</v>
      </c>
      <c r="DW111" s="872"/>
      <c r="DX111" s="872"/>
      <c r="DY111" s="872"/>
      <c r="DZ111" s="873"/>
    </row>
    <row r="112" spans="1:131" s="246" customFormat="1" ht="26.25" customHeight="1" x14ac:dyDescent="0.15">
      <c r="A112" s="997" t="s">
        <v>466</v>
      </c>
      <c r="B112" s="998"/>
      <c r="C112" s="828" t="s">
        <v>467</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390</v>
      </c>
      <c r="AB112" s="858"/>
      <c r="AC112" s="858"/>
      <c r="AD112" s="858"/>
      <c r="AE112" s="859"/>
      <c r="AF112" s="860" t="s">
        <v>468</v>
      </c>
      <c r="AG112" s="858"/>
      <c r="AH112" s="858"/>
      <c r="AI112" s="858"/>
      <c r="AJ112" s="859"/>
      <c r="AK112" s="860" t="s">
        <v>434</v>
      </c>
      <c r="AL112" s="858"/>
      <c r="AM112" s="858"/>
      <c r="AN112" s="858"/>
      <c r="AO112" s="859"/>
      <c r="AP112" s="905" t="s">
        <v>434</v>
      </c>
      <c r="AQ112" s="906"/>
      <c r="AR112" s="906"/>
      <c r="AS112" s="906"/>
      <c r="AT112" s="907"/>
      <c r="AU112" s="1017"/>
      <c r="AV112" s="1018"/>
      <c r="AW112" s="1018"/>
      <c r="AX112" s="1018"/>
      <c r="AY112" s="1018"/>
      <c r="AZ112" s="893" t="s">
        <v>469</v>
      </c>
      <c r="BA112" s="828"/>
      <c r="BB112" s="828"/>
      <c r="BC112" s="828"/>
      <c r="BD112" s="828"/>
      <c r="BE112" s="828"/>
      <c r="BF112" s="828"/>
      <c r="BG112" s="828"/>
      <c r="BH112" s="828"/>
      <c r="BI112" s="828"/>
      <c r="BJ112" s="828"/>
      <c r="BK112" s="828"/>
      <c r="BL112" s="828"/>
      <c r="BM112" s="828"/>
      <c r="BN112" s="828"/>
      <c r="BO112" s="828"/>
      <c r="BP112" s="829"/>
      <c r="BQ112" s="894">
        <v>29560770</v>
      </c>
      <c r="BR112" s="895"/>
      <c r="BS112" s="895"/>
      <c r="BT112" s="895"/>
      <c r="BU112" s="895"/>
      <c r="BV112" s="895">
        <v>29556347</v>
      </c>
      <c r="BW112" s="895"/>
      <c r="BX112" s="895"/>
      <c r="BY112" s="895"/>
      <c r="BZ112" s="895"/>
      <c r="CA112" s="895">
        <v>29058755</v>
      </c>
      <c r="CB112" s="895"/>
      <c r="CC112" s="895"/>
      <c r="CD112" s="895"/>
      <c r="CE112" s="895"/>
      <c r="CF112" s="956">
        <v>106.3</v>
      </c>
      <c r="CG112" s="957"/>
      <c r="CH112" s="957"/>
      <c r="CI112" s="957"/>
      <c r="CJ112" s="957"/>
      <c r="CK112" s="1012"/>
      <c r="CL112" s="899"/>
      <c r="CM112" s="902" t="s">
        <v>470</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v>2404518</v>
      </c>
      <c r="DH112" s="895"/>
      <c r="DI112" s="895"/>
      <c r="DJ112" s="895"/>
      <c r="DK112" s="895"/>
      <c r="DL112" s="895" t="s">
        <v>434</v>
      </c>
      <c r="DM112" s="895"/>
      <c r="DN112" s="895"/>
      <c r="DO112" s="895"/>
      <c r="DP112" s="895"/>
      <c r="DQ112" s="895" t="s">
        <v>434</v>
      </c>
      <c r="DR112" s="895"/>
      <c r="DS112" s="895"/>
      <c r="DT112" s="895"/>
      <c r="DU112" s="895"/>
      <c r="DV112" s="872" t="s">
        <v>390</v>
      </c>
      <c r="DW112" s="872"/>
      <c r="DX112" s="872"/>
      <c r="DY112" s="872"/>
      <c r="DZ112" s="873"/>
    </row>
    <row r="113" spans="1:130" s="246" customFormat="1" ht="26.25" customHeight="1" x14ac:dyDescent="0.15">
      <c r="A113" s="999"/>
      <c r="B113" s="1000"/>
      <c r="C113" s="828" t="s">
        <v>471</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2706510</v>
      </c>
      <c r="AB113" s="1004"/>
      <c r="AC113" s="1004"/>
      <c r="AD113" s="1004"/>
      <c r="AE113" s="1005"/>
      <c r="AF113" s="1006">
        <v>2680912</v>
      </c>
      <c r="AG113" s="1004"/>
      <c r="AH113" s="1004"/>
      <c r="AI113" s="1004"/>
      <c r="AJ113" s="1005"/>
      <c r="AK113" s="1006">
        <v>2605526</v>
      </c>
      <c r="AL113" s="1004"/>
      <c r="AM113" s="1004"/>
      <c r="AN113" s="1004"/>
      <c r="AO113" s="1005"/>
      <c r="AP113" s="1007">
        <v>9.5</v>
      </c>
      <c r="AQ113" s="1008"/>
      <c r="AR113" s="1008"/>
      <c r="AS113" s="1008"/>
      <c r="AT113" s="1009"/>
      <c r="AU113" s="1017"/>
      <c r="AV113" s="1018"/>
      <c r="AW113" s="1018"/>
      <c r="AX113" s="1018"/>
      <c r="AY113" s="1018"/>
      <c r="AZ113" s="893" t="s">
        <v>472</v>
      </c>
      <c r="BA113" s="828"/>
      <c r="BB113" s="828"/>
      <c r="BC113" s="828"/>
      <c r="BD113" s="828"/>
      <c r="BE113" s="828"/>
      <c r="BF113" s="828"/>
      <c r="BG113" s="828"/>
      <c r="BH113" s="828"/>
      <c r="BI113" s="828"/>
      <c r="BJ113" s="828"/>
      <c r="BK113" s="828"/>
      <c r="BL113" s="828"/>
      <c r="BM113" s="828"/>
      <c r="BN113" s="828"/>
      <c r="BO113" s="828"/>
      <c r="BP113" s="829"/>
      <c r="BQ113" s="894" t="s">
        <v>434</v>
      </c>
      <c r="BR113" s="895"/>
      <c r="BS113" s="895"/>
      <c r="BT113" s="895"/>
      <c r="BU113" s="895"/>
      <c r="BV113" s="895" t="s">
        <v>422</v>
      </c>
      <c r="BW113" s="895"/>
      <c r="BX113" s="895"/>
      <c r="BY113" s="895"/>
      <c r="BZ113" s="895"/>
      <c r="CA113" s="895" t="s">
        <v>434</v>
      </c>
      <c r="CB113" s="895"/>
      <c r="CC113" s="895"/>
      <c r="CD113" s="895"/>
      <c r="CE113" s="895"/>
      <c r="CF113" s="956" t="s">
        <v>390</v>
      </c>
      <c r="CG113" s="957"/>
      <c r="CH113" s="957"/>
      <c r="CI113" s="957"/>
      <c r="CJ113" s="957"/>
      <c r="CK113" s="1012"/>
      <c r="CL113" s="899"/>
      <c r="CM113" s="902" t="s">
        <v>473</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434</v>
      </c>
      <c r="DH113" s="858"/>
      <c r="DI113" s="858"/>
      <c r="DJ113" s="858"/>
      <c r="DK113" s="859"/>
      <c r="DL113" s="860" t="s">
        <v>434</v>
      </c>
      <c r="DM113" s="858"/>
      <c r="DN113" s="858"/>
      <c r="DO113" s="858"/>
      <c r="DP113" s="859"/>
      <c r="DQ113" s="860" t="s">
        <v>434</v>
      </c>
      <c r="DR113" s="858"/>
      <c r="DS113" s="858"/>
      <c r="DT113" s="858"/>
      <c r="DU113" s="859"/>
      <c r="DV113" s="905" t="s">
        <v>390</v>
      </c>
      <c r="DW113" s="906"/>
      <c r="DX113" s="906"/>
      <c r="DY113" s="906"/>
      <c r="DZ113" s="907"/>
    </row>
    <row r="114" spans="1:130" s="246" customFormat="1" ht="26.25" customHeight="1" x14ac:dyDescent="0.15">
      <c r="A114" s="999"/>
      <c r="B114" s="1000"/>
      <c r="C114" s="828" t="s">
        <v>474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434</v>
      </c>
      <c r="AB114" s="858"/>
      <c r="AC114" s="858"/>
      <c r="AD114" s="858"/>
      <c r="AE114" s="859"/>
      <c r="AF114" s="860" t="s">
        <v>468</v>
      </c>
      <c r="AG114" s="858"/>
      <c r="AH114" s="858"/>
      <c r="AI114" s="858"/>
      <c r="AJ114" s="859"/>
      <c r="AK114" s="860" t="s">
        <v>422</v>
      </c>
      <c r="AL114" s="858"/>
      <c r="AM114" s="858"/>
      <c r="AN114" s="858"/>
      <c r="AO114" s="859"/>
      <c r="AP114" s="905" t="s">
        <v>434</v>
      </c>
      <c r="AQ114" s="906"/>
      <c r="AR114" s="906"/>
      <c r="AS114" s="906"/>
      <c r="AT114" s="907"/>
      <c r="AU114" s="1017"/>
      <c r="AV114" s="1018"/>
      <c r="AW114" s="1018"/>
      <c r="AX114" s="1018"/>
      <c r="AY114" s="1018"/>
      <c r="AZ114" s="893" t="s">
        <v>475</v>
      </c>
      <c r="BA114" s="828"/>
      <c r="BB114" s="828"/>
      <c r="BC114" s="828"/>
      <c r="BD114" s="828"/>
      <c r="BE114" s="828"/>
      <c r="BF114" s="828"/>
      <c r="BG114" s="828"/>
      <c r="BH114" s="828"/>
      <c r="BI114" s="828"/>
      <c r="BJ114" s="828"/>
      <c r="BK114" s="828"/>
      <c r="BL114" s="828"/>
      <c r="BM114" s="828"/>
      <c r="BN114" s="828"/>
      <c r="BO114" s="828"/>
      <c r="BP114" s="829"/>
      <c r="BQ114" s="894">
        <v>9322496</v>
      </c>
      <c r="BR114" s="895"/>
      <c r="BS114" s="895"/>
      <c r="BT114" s="895"/>
      <c r="BU114" s="895"/>
      <c r="BV114" s="895">
        <v>9196826</v>
      </c>
      <c r="BW114" s="895"/>
      <c r="BX114" s="895"/>
      <c r="BY114" s="895"/>
      <c r="BZ114" s="895"/>
      <c r="CA114" s="895">
        <v>8845371</v>
      </c>
      <c r="CB114" s="895"/>
      <c r="CC114" s="895"/>
      <c r="CD114" s="895"/>
      <c r="CE114" s="895"/>
      <c r="CF114" s="956">
        <v>32.4</v>
      </c>
      <c r="CG114" s="957"/>
      <c r="CH114" s="957"/>
      <c r="CI114" s="957"/>
      <c r="CJ114" s="957"/>
      <c r="CK114" s="1012"/>
      <c r="CL114" s="899"/>
      <c r="CM114" s="902" t="s">
        <v>476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434</v>
      </c>
      <c r="DH114" s="858"/>
      <c r="DI114" s="858"/>
      <c r="DJ114" s="858"/>
      <c r="DK114" s="859"/>
      <c r="DL114" s="860" t="s">
        <v>468</v>
      </c>
      <c r="DM114" s="858"/>
      <c r="DN114" s="858"/>
      <c r="DO114" s="858"/>
      <c r="DP114" s="859"/>
      <c r="DQ114" s="860" t="s">
        <v>434</v>
      </c>
      <c r="DR114" s="858"/>
      <c r="DS114" s="858"/>
      <c r="DT114" s="858"/>
      <c r="DU114" s="859"/>
      <c r="DV114" s="905" t="s">
        <v>463</v>
      </c>
      <c r="DW114" s="906"/>
      <c r="DX114" s="906"/>
      <c r="DY114" s="906"/>
      <c r="DZ114" s="907"/>
    </row>
    <row r="115" spans="1:130" s="246" customFormat="1" ht="26.25" customHeight="1" x14ac:dyDescent="0.15">
      <c r="A115" s="999"/>
      <c r="B115" s="1000"/>
      <c r="C115" s="828" t="s">
        <v>477</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261710</v>
      </c>
      <c r="AB115" s="1004"/>
      <c r="AC115" s="1004"/>
      <c r="AD115" s="1004"/>
      <c r="AE115" s="1005"/>
      <c r="AF115" s="1006">
        <v>175789</v>
      </c>
      <c r="AG115" s="1004"/>
      <c r="AH115" s="1004"/>
      <c r="AI115" s="1004"/>
      <c r="AJ115" s="1005"/>
      <c r="AK115" s="1006">
        <v>139326</v>
      </c>
      <c r="AL115" s="1004"/>
      <c r="AM115" s="1004"/>
      <c r="AN115" s="1004"/>
      <c r="AO115" s="1005"/>
      <c r="AP115" s="1007">
        <v>0.5</v>
      </c>
      <c r="AQ115" s="1008"/>
      <c r="AR115" s="1008"/>
      <c r="AS115" s="1008"/>
      <c r="AT115" s="1009"/>
      <c r="AU115" s="1017"/>
      <c r="AV115" s="1018"/>
      <c r="AW115" s="1018"/>
      <c r="AX115" s="1018"/>
      <c r="AY115" s="1018"/>
      <c r="AZ115" s="893" t="s">
        <v>478</v>
      </c>
      <c r="BA115" s="828"/>
      <c r="BB115" s="828"/>
      <c r="BC115" s="828"/>
      <c r="BD115" s="828"/>
      <c r="BE115" s="828"/>
      <c r="BF115" s="828"/>
      <c r="BG115" s="828"/>
      <c r="BH115" s="828"/>
      <c r="BI115" s="828"/>
      <c r="BJ115" s="828"/>
      <c r="BK115" s="828"/>
      <c r="BL115" s="828"/>
      <c r="BM115" s="828"/>
      <c r="BN115" s="828"/>
      <c r="BO115" s="828"/>
      <c r="BP115" s="829"/>
      <c r="BQ115" s="894">
        <v>1502153</v>
      </c>
      <c r="BR115" s="895"/>
      <c r="BS115" s="895"/>
      <c r="BT115" s="895"/>
      <c r="BU115" s="895"/>
      <c r="BV115" s="895">
        <v>1335824</v>
      </c>
      <c r="BW115" s="895"/>
      <c r="BX115" s="895"/>
      <c r="BY115" s="895"/>
      <c r="BZ115" s="895"/>
      <c r="CA115" s="895">
        <v>1222736</v>
      </c>
      <c r="CB115" s="895"/>
      <c r="CC115" s="895"/>
      <c r="CD115" s="895"/>
      <c r="CE115" s="895"/>
      <c r="CF115" s="956">
        <v>4.5</v>
      </c>
      <c r="CG115" s="957"/>
      <c r="CH115" s="957"/>
      <c r="CI115" s="957"/>
      <c r="CJ115" s="957"/>
      <c r="CK115" s="1012"/>
      <c r="CL115" s="899"/>
      <c r="CM115" s="893" t="s">
        <v>479</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422</v>
      </c>
      <c r="DH115" s="858"/>
      <c r="DI115" s="858"/>
      <c r="DJ115" s="858"/>
      <c r="DK115" s="859"/>
      <c r="DL115" s="860" t="s">
        <v>422</v>
      </c>
      <c r="DM115" s="858"/>
      <c r="DN115" s="858"/>
      <c r="DO115" s="858"/>
      <c r="DP115" s="859"/>
      <c r="DQ115" s="860" t="s">
        <v>434</v>
      </c>
      <c r="DR115" s="858"/>
      <c r="DS115" s="858"/>
      <c r="DT115" s="858"/>
      <c r="DU115" s="859"/>
      <c r="DV115" s="905" t="s">
        <v>422</v>
      </c>
      <c r="DW115" s="906"/>
      <c r="DX115" s="906"/>
      <c r="DY115" s="906"/>
      <c r="DZ115" s="907"/>
    </row>
    <row r="116" spans="1:130" s="246" customFormat="1" ht="26.25" customHeight="1" x14ac:dyDescent="0.15">
      <c r="A116" s="1001"/>
      <c r="B116" s="1002"/>
      <c r="C116" s="961" t="s">
        <v>480</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3423</v>
      </c>
      <c r="AB116" s="858"/>
      <c r="AC116" s="858"/>
      <c r="AD116" s="858"/>
      <c r="AE116" s="859"/>
      <c r="AF116" s="860">
        <v>509</v>
      </c>
      <c r="AG116" s="858"/>
      <c r="AH116" s="858"/>
      <c r="AI116" s="858"/>
      <c r="AJ116" s="859"/>
      <c r="AK116" s="860" t="s">
        <v>434</v>
      </c>
      <c r="AL116" s="858"/>
      <c r="AM116" s="858"/>
      <c r="AN116" s="858"/>
      <c r="AO116" s="859"/>
      <c r="AP116" s="905" t="s">
        <v>390</v>
      </c>
      <c r="AQ116" s="906"/>
      <c r="AR116" s="906"/>
      <c r="AS116" s="906"/>
      <c r="AT116" s="907"/>
      <c r="AU116" s="1017"/>
      <c r="AV116" s="1018"/>
      <c r="AW116" s="1018"/>
      <c r="AX116" s="1018"/>
      <c r="AY116" s="1018"/>
      <c r="AZ116" s="944" t="s">
        <v>481</v>
      </c>
      <c r="BA116" s="945"/>
      <c r="BB116" s="945"/>
      <c r="BC116" s="945"/>
      <c r="BD116" s="945"/>
      <c r="BE116" s="945"/>
      <c r="BF116" s="945"/>
      <c r="BG116" s="945"/>
      <c r="BH116" s="945"/>
      <c r="BI116" s="945"/>
      <c r="BJ116" s="945"/>
      <c r="BK116" s="945"/>
      <c r="BL116" s="945"/>
      <c r="BM116" s="945"/>
      <c r="BN116" s="945"/>
      <c r="BO116" s="945"/>
      <c r="BP116" s="946"/>
      <c r="BQ116" s="894" t="s">
        <v>463</v>
      </c>
      <c r="BR116" s="895"/>
      <c r="BS116" s="895"/>
      <c r="BT116" s="895"/>
      <c r="BU116" s="895"/>
      <c r="BV116" s="895" t="s">
        <v>434</v>
      </c>
      <c r="BW116" s="895"/>
      <c r="BX116" s="895"/>
      <c r="BY116" s="895"/>
      <c r="BZ116" s="895"/>
      <c r="CA116" s="895" t="s">
        <v>422</v>
      </c>
      <c r="CB116" s="895"/>
      <c r="CC116" s="895"/>
      <c r="CD116" s="895"/>
      <c r="CE116" s="895"/>
      <c r="CF116" s="956" t="s">
        <v>434</v>
      </c>
      <c r="CG116" s="957"/>
      <c r="CH116" s="957"/>
      <c r="CI116" s="957"/>
      <c r="CJ116" s="957"/>
      <c r="CK116" s="1012"/>
      <c r="CL116" s="899"/>
      <c r="CM116" s="902" t="s">
        <v>482</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390</v>
      </c>
      <c r="DH116" s="858"/>
      <c r="DI116" s="858"/>
      <c r="DJ116" s="858"/>
      <c r="DK116" s="859"/>
      <c r="DL116" s="860" t="s">
        <v>390</v>
      </c>
      <c r="DM116" s="858"/>
      <c r="DN116" s="858"/>
      <c r="DO116" s="858"/>
      <c r="DP116" s="859"/>
      <c r="DQ116" s="860" t="s">
        <v>434</v>
      </c>
      <c r="DR116" s="858"/>
      <c r="DS116" s="858"/>
      <c r="DT116" s="858"/>
      <c r="DU116" s="859"/>
      <c r="DV116" s="905" t="s">
        <v>434</v>
      </c>
      <c r="DW116" s="906"/>
      <c r="DX116" s="906"/>
      <c r="DY116" s="906"/>
      <c r="DZ116" s="907"/>
    </row>
    <row r="117" spans="1:130" s="246" customFormat="1" ht="26.25" customHeight="1" x14ac:dyDescent="0.15">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483</v>
      </c>
      <c r="Z117" s="984"/>
      <c r="AA117" s="989">
        <v>11275860</v>
      </c>
      <c r="AB117" s="990"/>
      <c r="AC117" s="990"/>
      <c r="AD117" s="990"/>
      <c r="AE117" s="991"/>
      <c r="AF117" s="992">
        <v>11163006</v>
      </c>
      <c r="AG117" s="990"/>
      <c r="AH117" s="990"/>
      <c r="AI117" s="990"/>
      <c r="AJ117" s="991"/>
      <c r="AK117" s="992">
        <v>10761127</v>
      </c>
      <c r="AL117" s="990"/>
      <c r="AM117" s="990"/>
      <c r="AN117" s="990"/>
      <c r="AO117" s="991"/>
      <c r="AP117" s="993"/>
      <c r="AQ117" s="994"/>
      <c r="AR117" s="994"/>
      <c r="AS117" s="994"/>
      <c r="AT117" s="995"/>
      <c r="AU117" s="1017"/>
      <c r="AV117" s="1018"/>
      <c r="AW117" s="1018"/>
      <c r="AX117" s="1018"/>
      <c r="AY117" s="1018"/>
      <c r="AZ117" s="944" t="s">
        <v>484</v>
      </c>
      <c r="BA117" s="945"/>
      <c r="BB117" s="945"/>
      <c r="BC117" s="945"/>
      <c r="BD117" s="945"/>
      <c r="BE117" s="945"/>
      <c r="BF117" s="945"/>
      <c r="BG117" s="945"/>
      <c r="BH117" s="945"/>
      <c r="BI117" s="945"/>
      <c r="BJ117" s="945"/>
      <c r="BK117" s="945"/>
      <c r="BL117" s="945"/>
      <c r="BM117" s="945"/>
      <c r="BN117" s="945"/>
      <c r="BO117" s="945"/>
      <c r="BP117" s="946"/>
      <c r="BQ117" s="894" t="s">
        <v>390</v>
      </c>
      <c r="BR117" s="895"/>
      <c r="BS117" s="895"/>
      <c r="BT117" s="895"/>
      <c r="BU117" s="895"/>
      <c r="BV117" s="895" t="s">
        <v>390</v>
      </c>
      <c r="BW117" s="895"/>
      <c r="BX117" s="895"/>
      <c r="BY117" s="895"/>
      <c r="BZ117" s="895"/>
      <c r="CA117" s="895" t="s">
        <v>434</v>
      </c>
      <c r="CB117" s="895"/>
      <c r="CC117" s="895"/>
      <c r="CD117" s="895"/>
      <c r="CE117" s="895"/>
      <c r="CF117" s="956" t="s">
        <v>390</v>
      </c>
      <c r="CG117" s="957"/>
      <c r="CH117" s="957"/>
      <c r="CI117" s="957"/>
      <c r="CJ117" s="957"/>
      <c r="CK117" s="1012"/>
      <c r="CL117" s="899"/>
      <c r="CM117" s="902" t="s">
        <v>485</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422</v>
      </c>
      <c r="DM117" s="858"/>
      <c r="DN117" s="858"/>
      <c r="DO117" s="858"/>
      <c r="DP117" s="859"/>
      <c r="DQ117" s="860" t="s">
        <v>434</v>
      </c>
      <c r="DR117" s="858"/>
      <c r="DS117" s="858"/>
      <c r="DT117" s="858"/>
      <c r="DU117" s="859"/>
      <c r="DV117" s="905" t="s">
        <v>422</v>
      </c>
      <c r="DW117" s="906"/>
      <c r="DX117" s="906"/>
      <c r="DY117" s="906"/>
      <c r="DZ117" s="907"/>
    </row>
    <row r="118" spans="1:130" s="246" customFormat="1" ht="26.25" customHeight="1" x14ac:dyDescent="0.15">
      <c r="A118" s="982" t="s">
        <v>455</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453</v>
      </c>
      <c r="AB118" s="983"/>
      <c r="AC118" s="983"/>
      <c r="AD118" s="983"/>
      <c r="AE118" s="984"/>
      <c r="AF118" s="985" t="s">
        <v>309</v>
      </c>
      <c r="AG118" s="983"/>
      <c r="AH118" s="983"/>
      <c r="AI118" s="983"/>
      <c r="AJ118" s="984"/>
      <c r="AK118" s="985" t="s">
        <v>308</v>
      </c>
      <c r="AL118" s="983"/>
      <c r="AM118" s="983"/>
      <c r="AN118" s="983"/>
      <c r="AO118" s="984"/>
      <c r="AP118" s="986" t="s">
        <v>454</v>
      </c>
      <c r="AQ118" s="987"/>
      <c r="AR118" s="987"/>
      <c r="AS118" s="987"/>
      <c r="AT118" s="988"/>
      <c r="AU118" s="1017"/>
      <c r="AV118" s="1018"/>
      <c r="AW118" s="1018"/>
      <c r="AX118" s="1018"/>
      <c r="AY118" s="1018"/>
      <c r="AZ118" s="960" t="s">
        <v>486</v>
      </c>
      <c r="BA118" s="961"/>
      <c r="BB118" s="961"/>
      <c r="BC118" s="961"/>
      <c r="BD118" s="961"/>
      <c r="BE118" s="961"/>
      <c r="BF118" s="961"/>
      <c r="BG118" s="961"/>
      <c r="BH118" s="961"/>
      <c r="BI118" s="961"/>
      <c r="BJ118" s="961"/>
      <c r="BK118" s="961"/>
      <c r="BL118" s="961"/>
      <c r="BM118" s="961"/>
      <c r="BN118" s="961"/>
      <c r="BO118" s="961"/>
      <c r="BP118" s="962"/>
      <c r="BQ118" s="963" t="s">
        <v>422</v>
      </c>
      <c r="BR118" s="926"/>
      <c r="BS118" s="926"/>
      <c r="BT118" s="926"/>
      <c r="BU118" s="926"/>
      <c r="BV118" s="926" t="s">
        <v>434</v>
      </c>
      <c r="BW118" s="926"/>
      <c r="BX118" s="926"/>
      <c r="BY118" s="926"/>
      <c r="BZ118" s="926"/>
      <c r="CA118" s="926" t="s">
        <v>422</v>
      </c>
      <c r="CB118" s="926"/>
      <c r="CC118" s="926"/>
      <c r="CD118" s="926"/>
      <c r="CE118" s="926"/>
      <c r="CF118" s="956" t="s">
        <v>422</v>
      </c>
      <c r="CG118" s="957"/>
      <c r="CH118" s="957"/>
      <c r="CI118" s="957"/>
      <c r="CJ118" s="957"/>
      <c r="CK118" s="1012"/>
      <c r="CL118" s="899"/>
      <c r="CM118" s="902" t="s">
        <v>487</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434</v>
      </c>
      <c r="DH118" s="858"/>
      <c r="DI118" s="858"/>
      <c r="DJ118" s="858"/>
      <c r="DK118" s="859"/>
      <c r="DL118" s="860" t="s">
        <v>422</v>
      </c>
      <c r="DM118" s="858"/>
      <c r="DN118" s="858"/>
      <c r="DO118" s="858"/>
      <c r="DP118" s="859"/>
      <c r="DQ118" s="860" t="s">
        <v>434</v>
      </c>
      <c r="DR118" s="858"/>
      <c r="DS118" s="858"/>
      <c r="DT118" s="858"/>
      <c r="DU118" s="859"/>
      <c r="DV118" s="905" t="s">
        <v>434</v>
      </c>
      <c r="DW118" s="906"/>
      <c r="DX118" s="906"/>
      <c r="DY118" s="906"/>
      <c r="DZ118" s="907"/>
    </row>
    <row r="119" spans="1:130" s="246" customFormat="1" ht="26.25" customHeight="1" x14ac:dyDescent="0.15">
      <c r="A119" s="896" t="s">
        <v>458</v>
      </c>
      <c r="B119" s="897"/>
      <c r="C119" s="972" t="s">
        <v>459</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434</v>
      </c>
      <c r="AB119" s="976"/>
      <c r="AC119" s="976"/>
      <c r="AD119" s="976"/>
      <c r="AE119" s="977"/>
      <c r="AF119" s="978" t="s">
        <v>434</v>
      </c>
      <c r="AG119" s="976"/>
      <c r="AH119" s="976"/>
      <c r="AI119" s="976"/>
      <c r="AJ119" s="977"/>
      <c r="AK119" s="978" t="s">
        <v>434</v>
      </c>
      <c r="AL119" s="976"/>
      <c r="AM119" s="976"/>
      <c r="AN119" s="976"/>
      <c r="AO119" s="977"/>
      <c r="AP119" s="979" t="s">
        <v>434</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488</v>
      </c>
      <c r="BP119" s="959"/>
      <c r="BQ119" s="963">
        <v>130633099</v>
      </c>
      <c r="BR119" s="926"/>
      <c r="BS119" s="926"/>
      <c r="BT119" s="926"/>
      <c r="BU119" s="926"/>
      <c r="BV119" s="926">
        <v>126956771</v>
      </c>
      <c r="BW119" s="926"/>
      <c r="BX119" s="926"/>
      <c r="BY119" s="926"/>
      <c r="BZ119" s="926"/>
      <c r="CA119" s="926">
        <v>126753956</v>
      </c>
      <c r="CB119" s="926"/>
      <c r="CC119" s="926"/>
      <c r="CD119" s="926"/>
      <c r="CE119" s="926"/>
      <c r="CF119" s="824"/>
      <c r="CG119" s="825"/>
      <c r="CH119" s="825"/>
      <c r="CI119" s="825"/>
      <c r="CJ119" s="915"/>
      <c r="CK119" s="1013"/>
      <c r="CL119" s="901"/>
      <c r="CM119" s="919" t="s">
        <v>489</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v>2739381</v>
      </c>
      <c r="DH119" s="841"/>
      <c r="DI119" s="841"/>
      <c r="DJ119" s="841"/>
      <c r="DK119" s="842"/>
      <c r="DL119" s="843">
        <v>2584961</v>
      </c>
      <c r="DM119" s="841"/>
      <c r="DN119" s="841"/>
      <c r="DO119" s="841"/>
      <c r="DP119" s="842"/>
      <c r="DQ119" s="843">
        <v>2536812</v>
      </c>
      <c r="DR119" s="841"/>
      <c r="DS119" s="841"/>
      <c r="DT119" s="841"/>
      <c r="DU119" s="842"/>
      <c r="DV119" s="929">
        <v>9.3000000000000007</v>
      </c>
      <c r="DW119" s="930"/>
      <c r="DX119" s="930"/>
      <c r="DY119" s="930"/>
      <c r="DZ119" s="931"/>
    </row>
    <row r="120" spans="1:130" s="246" customFormat="1" ht="26.25" customHeight="1" x14ac:dyDescent="0.15">
      <c r="A120" s="898"/>
      <c r="B120" s="899"/>
      <c r="C120" s="902" t="s">
        <v>465</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434</v>
      </c>
      <c r="AG120" s="858"/>
      <c r="AH120" s="858"/>
      <c r="AI120" s="858"/>
      <c r="AJ120" s="859"/>
      <c r="AK120" s="860" t="s">
        <v>422</v>
      </c>
      <c r="AL120" s="858"/>
      <c r="AM120" s="858"/>
      <c r="AN120" s="858"/>
      <c r="AO120" s="859"/>
      <c r="AP120" s="905" t="s">
        <v>434</v>
      </c>
      <c r="AQ120" s="906"/>
      <c r="AR120" s="906"/>
      <c r="AS120" s="906"/>
      <c r="AT120" s="907"/>
      <c r="AU120" s="964" t="s">
        <v>490</v>
      </c>
      <c r="AV120" s="965"/>
      <c r="AW120" s="965"/>
      <c r="AX120" s="965"/>
      <c r="AY120" s="966"/>
      <c r="AZ120" s="941" t="s">
        <v>491</v>
      </c>
      <c r="BA120" s="886"/>
      <c r="BB120" s="886"/>
      <c r="BC120" s="886"/>
      <c r="BD120" s="886"/>
      <c r="BE120" s="886"/>
      <c r="BF120" s="886"/>
      <c r="BG120" s="886"/>
      <c r="BH120" s="886"/>
      <c r="BI120" s="886"/>
      <c r="BJ120" s="886"/>
      <c r="BK120" s="886"/>
      <c r="BL120" s="886"/>
      <c r="BM120" s="886"/>
      <c r="BN120" s="886"/>
      <c r="BO120" s="886"/>
      <c r="BP120" s="887"/>
      <c r="BQ120" s="942">
        <v>11038869</v>
      </c>
      <c r="BR120" s="923"/>
      <c r="BS120" s="923"/>
      <c r="BT120" s="923"/>
      <c r="BU120" s="923"/>
      <c r="BV120" s="923">
        <v>11075278</v>
      </c>
      <c r="BW120" s="923"/>
      <c r="BX120" s="923"/>
      <c r="BY120" s="923"/>
      <c r="BZ120" s="923"/>
      <c r="CA120" s="923">
        <v>11862780</v>
      </c>
      <c r="CB120" s="923"/>
      <c r="CC120" s="923"/>
      <c r="CD120" s="923"/>
      <c r="CE120" s="923"/>
      <c r="CF120" s="947">
        <v>43.4</v>
      </c>
      <c r="CG120" s="948"/>
      <c r="CH120" s="948"/>
      <c r="CI120" s="948"/>
      <c r="CJ120" s="948"/>
      <c r="CK120" s="949" t="s">
        <v>492</v>
      </c>
      <c r="CL120" s="933"/>
      <c r="CM120" s="933"/>
      <c r="CN120" s="933"/>
      <c r="CO120" s="934"/>
      <c r="CP120" s="953" t="s">
        <v>493</v>
      </c>
      <c r="CQ120" s="954"/>
      <c r="CR120" s="954"/>
      <c r="CS120" s="954"/>
      <c r="CT120" s="954"/>
      <c r="CU120" s="954"/>
      <c r="CV120" s="954"/>
      <c r="CW120" s="954"/>
      <c r="CX120" s="954"/>
      <c r="CY120" s="954"/>
      <c r="CZ120" s="954"/>
      <c r="DA120" s="954"/>
      <c r="DB120" s="954"/>
      <c r="DC120" s="954"/>
      <c r="DD120" s="954"/>
      <c r="DE120" s="954"/>
      <c r="DF120" s="955"/>
      <c r="DG120" s="942">
        <v>22219182</v>
      </c>
      <c r="DH120" s="923"/>
      <c r="DI120" s="923"/>
      <c r="DJ120" s="923"/>
      <c r="DK120" s="923"/>
      <c r="DL120" s="923">
        <v>21762941</v>
      </c>
      <c r="DM120" s="923"/>
      <c r="DN120" s="923"/>
      <c r="DO120" s="923"/>
      <c r="DP120" s="923"/>
      <c r="DQ120" s="923">
        <v>21190622</v>
      </c>
      <c r="DR120" s="923"/>
      <c r="DS120" s="923"/>
      <c r="DT120" s="923"/>
      <c r="DU120" s="923"/>
      <c r="DV120" s="924">
        <v>77.5</v>
      </c>
      <c r="DW120" s="924"/>
      <c r="DX120" s="924"/>
      <c r="DY120" s="924"/>
      <c r="DZ120" s="925"/>
    </row>
    <row r="121" spans="1:130" s="246" customFormat="1" ht="26.25" customHeight="1" x14ac:dyDescent="0.15">
      <c r="A121" s="898"/>
      <c r="B121" s="899"/>
      <c r="C121" s="944" t="s">
        <v>494</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v>50664</v>
      </c>
      <c r="AB121" s="858"/>
      <c r="AC121" s="858"/>
      <c r="AD121" s="858"/>
      <c r="AE121" s="859"/>
      <c r="AF121" s="860">
        <v>21254</v>
      </c>
      <c r="AG121" s="858"/>
      <c r="AH121" s="858"/>
      <c r="AI121" s="858"/>
      <c r="AJ121" s="859"/>
      <c r="AK121" s="860" t="s">
        <v>434</v>
      </c>
      <c r="AL121" s="858"/>
      <c r="AM121" s="858"/>
      <c r="AN121" s="858"/>
      <c r="AO121" s="859"/>
      <c r="AP121" s="905" t="s">
        <v>422</v>
      </c>
      <c r="AQ121" s="906"/>
      <c r="AR121" s="906"/>
      <c r="AS121" s="906"/>
      <c r="AT121" s="907"/>
      <c r="AU121" s="967"/>
      <c r="AV121" s="968"/>
      <c r="AW121" s="968"/>
      <c r="AX121" s="968"/>
      <c r="AY121" s="969"/>
      <c r="AZ121" s="893" t="s">
        <v>495</v>
      </c>
      <c r="BA121" s="828"/>
      <c r="BB121" s="828"/>
      <c r="BC121" s="828"/>
      <c r="BD121" s="828"/>
      <c r="BE121" s="828"/>
      <c r="BF121" s="828"/>
      <c r="BG121" s="828"/>
      <c r="BH121" s="828"/>
      <c r="BI121" s="828"/>
      <c r="BJ121" s="828"/>
      <c r="BK121" s="828"/>
      <c r="BL121" s="828"/>
      <c r="BM121" s="828"/>
      <c r="BN121" s="828"/>
      <c r="BO121" s="828"/>
      <c r="BP121" s="829"/>
      <c r="BQ121" s="894">
        <v>2689210</v>
      </c>
      <c r="BR121" s="895"/>
      <c r="BS121" s="895"/>
      <c r="BT121" s="895"/>
      <c r="BU121" s="895"/>
      <c r="BV121" s="895">
        <v>2836272</v>
      </c>
      <c r="BW121" s="895"/>
      <c r="BX121" s="895"/>
      <c r="BY121" s="895"/>
      <c r="BZ121" s="895"/>
      <c r="CA121" s="895">
        <v>3145550</v>
      </c>
      <c r="CB121" s="895"/>
      <c r="CC121" s="895"/>
      <c r="CD121" s="895"/>
      <c r="CE121" s="895"/>
      <c r="CF121" s="956">
        <v>11.5</v>
      </c>
      <c r="CG121" s="957"/>
      <c r="CH121" s="957"/>
      <c r="CI121" s="957"/>
      <c r="CJ121" s="957"/>
      <c r="CK121" s="950"/>
      <c r="CL121" s="936"/>
      <c r="CM121" s="936"/>
      <c r="CN121" s="936"/>
      <c r="CO121" s="937"/>
      <c r="CP121" s="916" t="s">
        <v>496</v>
      </c>
      <c r="CQ121" s="917"/>
      <c r="CR121" s="917"/>
      <c r="CS121" s="917"/>
      <c r="CT121" s="917"/>
      <c r="CU121" s="917"/>
      <c r="CV121" s="917"/>
      <c r="CW121" s="917"/>
      <c r="CX121" s="917"/>
      <c r="CY121" s="917"/>
      <c r="CZ121" s="917"/>
      <c r="DA121" s="917"/>
      <c r="DB121" s="917"/>
      <c r="DC121" s="917"/>
      <c r="DD121" s="917"/>
      <c r="DE121" s="917"/>
      <c r="DF121" s="918"/>
      <c r="DG121" s="894">
        <v>4892117</v>
      </c>
      <c r="DH121" s="895"/>
      <c r="DI121" s="895"/>
      <c r="DJ121" s="895"/>
      <c r="DK121" s="895"/>
      <c r="DL121" s="895">
        <v>4929847</v>
      </c>
      <c r="DM121" s="895"/>
      <c r="DN121" s="895"/>
      <c r="DO121" s="895"/>
      <c r="DP121" s="895"/>
      <c r="DQ121" s="895">
        <v>4793441</v>
      </c>
      <c r="DR121" s="895"/>
      <c r="DS121" s="895"/>
      <c r="DT121" s="895"/>
      <c r="DU121" s="895"/>
      <c r="DV121" s="872">
        <v>17.5</v>
      </c>
      <c r="DW121" s="872"/>
      <c r="DX121" s="872"/>
      <c r="DY121" s="872"/>
      <c r="DZ121" s="873"/>
    </row>
    <row r="122" spans="1:130" s="246" customFormat="1" ht="26.25" customHeight="1" x14ac:dyDescent="0.15">
      <c r="A122" s="898"/>
      <c r="B122" s="899"/>
      <c r="C122" s="902" t="s">
        <v>476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434</v>
      </c>
      <c r="AB122" s="858"/>
      <c r="AC122" s="858"/>
      <c r="AD122" s="858"/>
      <c r="AE122" s="859"/>
      <c r="AF122" s="860" t="s">
        <v>434</v>
      </c>
      <c r="AG122" s="858"/>
      <c r="AH122" s="858"/>
      <c r="AI122" s="858"/>
      <c r="AJ122" s="859"/>
      <c r="AK122" s="860" t="s">
        <v>434</v>
      </c>
      <c r="AL122" s="858"/>
      <c r="AM122" s="858"/>
      <c r="AN122" s="858"/>
      <c r="AO122" s="859"/>
      <c r="AP122" s="905" t="s">
        <v>434</v>
      </c>
      <c r="AQ122" s="906"/>
      <c r="AR122" s="906"/>
      <c r="AS122" s="906"/>
      <c r="AT122" s="907"/>
      <c r="AU122" s="967"/>
      <c r="AV122" s="968"/>
      <c r="AW122" s="968"/>
      <c r="AX122" s="968"/>
      <c r="AY122" s="969"/>
      <c r="AZ122" s="960" t="s">
        <v>497</v>
      </c>
      <c r="BA122" s="961"/>
      <c r="BB122" s="961"/>
      <c r="BC122" s="961"/>
      <c r="BD122" s="961"/>
      <c r="BE122" s="961"/>
      <c r="BF122" s="961"/>
      <c r="BG122" s="961"/>
      <c r="BH122" s="961"/>
      <c r="BI122" s="961"/>
      <c r="BJ122" s="961"/>
      <c r="BK122" s="961"/>
      <c r="BL122" s="961"/>
      <c r="BM122" s="961"/>
      <c r="BN122" s="961"/>
      <c r="BO122" s="961"/>
      <c r="BP122" s="962"/>
      <c r="BQ122" s="963">
        <v>79390846</v>
      </c>
      <c r="BR122" s="926"/>
      <c r="BS122" s="926"/>
      <c r="BT122" s="926"/>
      <c r="BU122" s="926"/>
      <c r="BV122" s="926">
        <v>82201277</v>
      </c>
      <c r="BW122" s="926"/>
      <c r="BX122" s="926"/>
      <c r="BY122" s="926"/>
      <c r="BZ122" s="926"/>
      <c r="CA122" s="926">
        <v>82173269</v>
      </c>
      <c r="CB122" s="926"/>
      <c r="CC122" s="926"/>
      <c r="CD122" s="926"/>
      <c r="CE122" s="926"/>
      <c r="CF122" s="927">
        <v>300.5</v>
      </c>
      <c r="CG122" s="928"/>
      <c r="CH122" s="928"/>
      <c r="CI122" s="928"/>
      <c r="CJ122" s="928"/>
      <c r="CK122" s="950"/>
      <c r="CL122" s="936"/>
      <c r="CM122" s="936"/>
      <c r="CN122" s="936"/>
      <c r="CO122" s="937"/>
      <c r="CP122" s="916" t="s">
        <v>498</v>
      </c>
      <c r="CQ122" s="917"/>
      <c r="CR122" s="917"/>
      <c r="CS122" s="917"/>
      <c r="CT122" s="917"/>
      <c r="CU122" s="917"/>
      <c r="CV122" s="917"/>
      <c r="CW122" s="917"/>
      <c r="CX122" s="917"/>
      <c r="CY122" s="917"/>
      <c r="CZ122" s="917"/>
      <c r="DA122" s="917"/>
      <c r="DB122" s="917"/>
      <c r="DC122" s="917"/>
      <c r="DD122" s="917"/>
      <c r="DE122" s="917"/>
      <c r="DF122" s="918"/>
      <c r="DG122" s="894">
        <v>1206463</v>
      </c>
      <c r="DH122" s="895"/>
      <c r="DI122" s="895"/>
      <c r="DJ122" s="895"/>
      <c r="DK122" s="895"/>
      <c r="DL122" s="895">
        <v>1648184</v>
      </c>
      <c r="DM122" s="895"/>
      <c r="DN122" s="895"/>
      <c r="DO122" s="895"/>
      <c r="DP122" s="895"/>
      <c r="DQ122" s="895">
        <v>1886543</v>
      </c>
      <c r="DR122" s="895"/>
      <c r="DS122" s="895"/>
      <c r="DT122" s="895"/>
      <c r="DU122" s="895"/>
      <c r="DV122" s="872">
        <v>6.9</v>
      </c>
      <c r="DW122" s="872"/>
      <c r="DX122" s="872"/>
      <c r="DY122" s="872"/>
      <c r="DZ122" s="873"/>
    </row>
    <row r="123" spans="1:130" s="246" customFormat="1" ht="26.25" customHeight="1" x14ac:dyDescent="0.15">
      <c r="A123" s="898"/>
      <c r="B123" s="899"/>
      <c r="C123" s="902" t="s">
        <v>482</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499</v>
      </c>
      <c r="AB123" s="858"/>
      <c r="AC123" s="858"/>
      <c r="AD123" s="858"/>
      <c r="AE123" s="859"/>
      <c r="AF123" s="860" t="s">
        <v>500</v>
      </c>
      <c r="AG123" s="858"/>
      <c r="AH123" s="858"/>
      <c r="AI123" s="858"/>
      <c r="AJ123" s="859"/>
      <c r="AK123" s="860" t="s">
        <v>501</v>
      </c>
      <c r="AL123" s="858"/>
      <c r="AM123" s="858"/>
      <c r="AN123" s="858"/>
      <c r="AO123" s="859"/>
      <c r="AP123" s="905" t="s">
        <v>422</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502</v>
      </c>
      <c r="BP123" s="959"/>
      <c r="BQ123" s="913">
        <v>93118925</v>
      </c>
      <c r="BR123" s="914"/>
      <c r="BS123" s="914"/>
      <c r="BT123" s="914"/>
      <c r="BU123" s="914"/>
      <c r="BV123" s="914">
        <v>96112827</v>
      </c>
      <c r="BW123" s="914"/>
      <c r="BX123" s="914"/>
      <c r="BY123" s="914"/>
      <c r="BZ123" s="914"/>
      <c r="CA123" s="914">
        <v>97181599</v>
      </c>
      <c r="CB123" s="914"/>
      <c r="CC123" s="914"/>
      <c r="CD123" s="914"/>
      <c r="CE123" s="914"/>
      <c r="CF123" s="824"/>
      <c r="CG123" s="825"/>
      <c r="CH123" s="825"/>
      <c r="CI123" s="825"/>
      <c r="CJ123" s="915"/>
      <c r="CK123" s="950"/>
      <c r="CL123" s="936"/>
      <c r="CM123" s="936"/>
      <c r="CN123" s="936"/>
      <c r="CO123" s="937"/>
      <c r="CP123" s="916" t="s">
        <v>503</v>
      </c>
      <c r="CQ123" s="917"/>
      <c r="CR123" s="917"/>
      <c r="CS123" s="917"/>
      <c r="CT123" s="917"/>
      <c r="CU123" s="917"/>
      <c r="CV123" s="917"/>
      <c r="CW123" s="917"/>
      <c r="CX123" s="917"/>
      <c r="CY123" s="917"/>
      <c r="CZ123" s="917"/>
      <c r="DA123" s="917"/>
      <c r="DB123" s="917"/>
      <c r="DC123" s="917"/>
      <c r="DD123" s="917"/>
      <c r="DE123" s="917"/>
      <c r="DF123" s="918"/>
      <c r="DG123" s="857">
        <v>871445</v>
      </c>
      <c r="DH123" s="858"/>
      <c r="DI123" s="858"/>
      <c r="DJ123" s="858"/>
      <c r="DK123" s="859"/>
      <c r="DL123" s="860">
        <v>863501</v>
      </c>
      <c r="DM123" s="858"/>
      <c r="DN123" s="858"/>
      <c r="DO123" s="858"/>
      <c r="DP123" s="859"/>
      <c r="DQ123" s="860">
        <v>874292</v>
      </c>
      <c r="DR123" s="858"/>
      <c r="DS123" s="858"/>
      <c r="DT123" s="858"/>
      <c r="DU123" s="859"/>
      <c r="DV123" s="905">
        <v>3.2</v>
      </c>
      <c r="DW123" s="906"/>
      <c r="DX123" s="906"/>
      <c r="DY123" s="906"/>
      <c r="DZ123" s="907"/>
    </row>
    <row r="124" spans="1:130" s="246" customFormat="1" ht="26.25" customHeight="1" thickBot="1" x14ac:dyDescent="0.2">
      <c r="A124" s="898"/>
      <c r="B124" s="899"/>
      <c r="C124" s="902" t="s">
        <v>485</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504</v>
      </c>
      <c r="AB124" s="858"/>
      <c r="AC124" s="858"/>
      <c r="AD124" s="858"/>
      <c r="AE124" s="859"/>
      <c r="AF124" s="860" t="s">
        <v>505</v>
      </c>
      <c r="AG124" s="858"/>
      <c r="AH124" s="858"/>
      <c r="AI124" s="858"/>
      <c r="AJ124" s="859"/>
      <c r="AK124" s="860" t="s">
        <v>501</v>
      </c>
      <c r="AL124" s="858"/>
      <c r="AM124" s="858"/>
      <c r="AN124" s="858"/>
      <c r="AO124" s="859"/>
      <c r="AP124" s="905" t="s">
        <v>501</v>
      </c>
      <c r="AQ124" s="906"/>
      <c r="AR124" s="906"/>
      <c r="AS124" s="906"/>
      <c r="AT124" s="907"/>
      <c r="AU124" s="908" t="s">
        <v>506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130.80000000000001</v>
      </c>
      <c r="BR124" s="912"/>
      <c r="BS124" s="912"/>
      <c r="BT124" s="912"/>
      <c r="BU124" s="912"/>
      <c r="BV124" s="912">
        <v>109.9</v>
      </c>
      <c r="BW124" s="912"/>
      <c r="BX124" s="912"/>
      <c r="BY124" s="912"/>
      <c r="BZ124" s="912"/>
      <c r="CA124" s="912">
        <v>108.1</v>
      </c>
      <c r="CB124" s="912"/>
      <c r="CC124" s="912"/>
      <c r="CD124" s="912"/>
      <c r="CE124" s="912"/>
      <c r="CF124" s="802"/>
      <c r="CG124" s="803"/>
      <c r="CH124" s="803"/>
      <c r="CI124" s="803"/>
      <c r="CJ124" s="943"/>
      <c r="CK124" s="951"/>
      <c r="CL124" s="951"/>
      <c r="CM124" s="951"/>
      <c r="CN124" s="951"/>
      <c r="CO124" s="952"/>
      <c r="CP124" s="916" t="s">
        <v>507</v>
      </c>
      <c r="CQ124" s="917"/>
      <c r="CR124" s="917"/>
      <c r="CS124" s="917"/>
      <c r="CT124" s="917"/>
      <c r="CU124" s="917"/>
      <c r="CV124" s="917"/>
      <c r="CW124" s="917"/>
      <c r="CX124" s="917"/>
      <c r="CY124" s="917"/>
      <c r="CZ124" s="917"/>
      <c r="DA124" s="917"/>
      <c r="DB124" s="917"/>
      <c r="DC124" s="917"/>
      <c r="DD124" s="917"/>
      <c r="DE124" s="917"/>
      <c r="DF124" s="918"/>
      <c r="DG124" s="840">
        <v>371563</v>
      </c>
      <c r="DH124" s="841"/>
      <c r="DI124" s="841"/>
      <c r="DJ124" s="841"/>
      <c r="DK124" s="842"/>
      <c r="DL124" s="843">
        <v>351874</v>
      </c>
      <c r="DM124" s="841"/>
      <c r="DN124" s="841"/>
      <c r="DO124" s="841"/>
      <c r="DP124" s="842"/>
      <c r="DQ124" s="843">
        <v>313857</v>
      </c>
      <c r="DR124" s="841"/>
      <c r="DS124" s="841"/>
      <c r="DT124" s="841"/>
      <c r="DU124" s="842"/>
      <c r="DV124" s="929">
        <v>1.1000000000000001</v>
      </c>
      <c r="DW124" s="930"/>
      <c r="DX124" s="930"/>
      <c r="DY124" s="930"/>
      <c r="DZ124" s="931"/>
    </row>
    <row r="125" spans="1:130" s="246" customFormat="1" ht="26.25" customHeight="1" x14ac:dyDescent="0.15">
      <c r="A125" s="898"/>
      <c r="B125" s="899"/>
      <c r="C125" s="902" t="s">
        <v>487</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v>211046</v>
      </c>
      <c r="AB125" s="858"/>
      <c r="AC125" s="858"/>
      <c r="AD125" s="858"/>
      <c r="AE125" s="859"/>
      <c r="AF125" s="860">
        <v>154535</v>
      </c>
      <c r="AG125" s="858"/>
      <c r="AH125" s="858"/>
      <c r="AI125" s="858"/>
      <c r="AJ125" s="859"/>
      <c r="AK125" s="860">
        <v>139326</v>
      </c>
      <c r="AL125" s="858"/>
      <c r="AM125" s="858"/>
      <c r="AN125" s="858"/>
      <c r="AO125" s="859"/>
      <c r="AP125" s="905">
        <v>0.5</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508</v>
      </c>
      <c r="CL125" s="933"/>
      <c r="CM125" s="933"/>
      <c r="CN125" s="933"/>
      <c r="CO125" s="934"/>
      <c r="CP125" s="941" t="s">
        <v>509</v>
      </c>
      <c r="CQ125" s="886"/>
      <c r="CR125" s="886"/>
      <c r="CS125" s="886"/>
      <c r="CT125" s="886"/>
      <c r="CU125" s="886"/>
      <c r="CV125" s="886"/>
      <c r="CW125" s="886"/>
      <c r="CX125" s="886"/>
      <c r="CY125" s="886"/>
      <c r="CZ125" s="886"/>
      <c r="DA125" s="886"/>
      <c r="DB125" s="886"/>
      <c r="DC125" s="886"/>
      <c r="DD125" s="886"/>
      <c r="DE125" s="886"/>
      <c r="DF125" s="887"/>
      <c r="DG125" s="942" t="s">
        <v>501</v>
      </c>
      <c r="DH125" s="923"/>
      <c r="DI125" s="923"/>
      <c r="DJ125" s="923"/>
      <c r="DK125" s="923"/>
      <c r="DL125" s="923" t="s">
        <v>422</v>
      </c>
      <c r="DM125" s="923"/>
      <c r="DN125" s="923"/>
      <c r="DO125" s="923"/>
      <c r="DP125" s="923"/>
      <c r="DQ125" s="923" t="s">
        <v>510</v>
      </c>
      <c r="DR125" s="923"/>
      <c r="DS125" s="923"/>
      <c r="DT125" s="923"/>
      <c r="DU125" s="923"/>
      <c r="DV125" s="924" t="s">
        <v>511</v>
      </c>
      <c r="DW125" s="924"/>
      <c r="DX125" s="924"/>
      <c r="DY125" s="924"/>
      <c r="DZ125" s="925"/>
    </row>
    <row r="126" spans="1:130" s="246" customFormat="1" ht="26.25" customHeight="1" thickBot="1" x14ac:dyDescent="0.2">
      <c r="A126" s="898"/>
      <c r="B126" s="899"/>
      <c r="C126" s="902" t="s">
        <v>489</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512</v>
      </c>
      <c r="AB126" s="858"/>
      <c r="AC126" s="858"/>
      <c r="AD126" s="858"/>
      <c r="AE126" s="859"/>
      <c r="AF126" s="860" t="s">
        <v>425</v>
      </c>
      <c r="AG126" s="858"/>
      <c r="AH126" s="858"/>
      <c r="AI126" s="858"/>
      <c r="AJ126" s="859"/>
      <c r="AK126" s="860" t="s">
        <v>422</v>
      </c>
      <c r="AL126" s="858"/>
      <c r="AM126" s="858"/>
      <c r="AN126" s="858"/>
      <c r="AO126" s="859"/>
      <c r="AP126" s="905" t="s">
        <v>504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513</v>
      </c>
      <c r="CQ126" s="828"/>
      <c r="CR126" s="828"/>
      <c r="CS126" s="828"/>
      <c r="CT126" s="828"/>
      <c r="CU126" s="828"/>
      <c r="CV126" s="828"/>
      <c r="CW126" s="828"/>
      <c r="CX126" s="828"/>
      <c r="CY126" s="828"/>
      <c r="CZ126" s="828"/>
      <c r="DA126" s="828"/>
      <c r="DB126" s="828"/>
      <c r="DC126" s="828"/>
      <c r="DD126" s="828"/>
      <c r="DE126" s="828"/>
      <c r="DF126" s="829"/>
      <c r="DG126" s="894">
        <v>1502153</v>
      </c>
      <c r="DH126" s="895"/>
      <c r="DI126" s="895"/>
      <c r="DJ126" s="895"/>
      <c r="DK126" s="895"/>
      <c r="DL126" s="895">
        <v>1335824</v>
      </c>
      <c r="DM126" s="895"/>
      <c r="DN126" s="895"/>
      <c r="DO126" s="895"/>
      <c r="DP126" s="895"/>
      <c r="DQ126" s="895">
        <v>1222736</v>
      </c>
      <c r="DR126" s="895"/>
      <c r="DS126" s="895"/>
      <c r="DT126" s="895"/>
      <c r="DU126" s="895"/>
      <c r="DV126" s="872">
        <v>4.5</v>
      </c>
      <c r="DW126" s="872"/>
      <c r="DX126" s="872"/>
      <c r="DY126" s="872"/>
      <c r="DZ126" s="873"/>
    </row>
    <row r="127" spans="1:130" s="246" customFormat="1" ht="26.25" customHeight="1" x14ac:dyDescent="0.15">
      <c r="A127" s="900"/>
      <c r="B127" s="901"/>
      <c r="C127" s="919" t="s">
        <v>514</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499</v>
      </c>
      <c r="AB127" s="858"/>
      <c r="AC127" s="858"/>
      <c r="AD127" s="858"/>
      <c r="AE127" s="859"/>
      <c r="AF127" s="860" t="s">
        <v>499</v>
      </c>
      <c r="AG127" s="858"/>
      <c r="AH127" s="858"/>
      <c r="AI127" s="858"/>
      <c r="AJ127" s="859"/>
      <c r="AK127" s="860" t="s">
        <v>515</v>
      </c>
      <c r="AL127" s="858"/>
      <c r="AM127" s="858"/>
      <c r="AN127" s="858"/>
      <c r="AO127" s="859"/>
      <c r="AP127" s="905" t="s">
        <v>511</v>
      </c>
      <c r="AQ127" s="906"/>
      <c r="AR127" s="906"/>
      <c r="AS127" s="906"/>
      <c r="AT127" s="907"/>
      <c r="AU127" s="282"/>
      <c r="AV127" s="282"/>
      <c r="AW127" s="282"/>
      <c r="AX127" s="922" t="s">
        <v>516</v>
      </c>
      <c r="AY127" s="890"/>
      <c r="AZ127" s="890"/>
      <c r="BA127" s="890"/>
      <c r="BB127" s="890"/>
      <c r="BC127" s="890"/>
      <c r="BD127" s="890"/>
      <c r="BE127" s="891"/>
      <c r="BF127" s="889" t="s">
        <v>517</v>
      </c>
      <c r="BG127" s="890"/>
      <c r="BH127" s="890"/>
      <c r="BI127" s="890"/>
      <c r="BJ127" s="890"/>
      <c r="BK127" s="890"/>
      <c r="BL127" s="891"/>
      <c r="BM127" s="889" t="s">
        <v>518</v>
      </c>
      <c r="BN127" s="890"/>
      <c r="BO127" s="890"/>
      <c r="BP127" s="890"/>
      <c r="BQ127" s="890"/>
      <c r="BR127" s="890"/>
      <c r="BS127" s="891"/>
      <c r="BT127" s="889" t="s">
        <v>519</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520</v>
      </c>
      <c r="CQ127" s="828"/>
      <c r="CR127" s="828"/>
      <c r="CS127" s="828"/>
      <c r="CT127" s="828"/>
      <c r="CU127" s="828"/>
      <c r="CV127" s="828"/>
      <c r="CW127" s="828"/>
      <c r="CX127" s="828"/>
      <c r="CY127" s="828"/>
      <c r="CZ127" s="828"/>
      <c r="DA127" s="828"/>
      <c r="DB127" s="828"/>
      <c r="DC127" s="828"/>
      <c r="DD127" s="828"/>
      <c r="DE127" s="828"/>
      <c r="DF127" s="829"/>
      <c r="DG127" s="894" t="s">
        <v>500</v>
      </c>
      <c r="DH127" s="895"/>
      <c r="DI127" s="895"/>
      <c r="DJ127" s="895"/>
      <c r="DK127" s="895"/>
      <c r="DL127" s="895" t="s">
        <v>521</v>
      </c>
      <c r="DM127" s="895"/>
      <c r="DN127" s="895"/>
      <c r="DO127" s="895"/>
      <c r="DP127" s="895"/>
      <c r="DQ127" s="895" t="s">
        <v>515</v>
      </c>
      <c r="DR127" s="895"/>
      <c r="DS127" s="895"/>
      <c r="DT127" s="895"/>
      <c r="DU127" s="895"/>
      <c r="DV127" s="872" t="s">
        <v>499</v>
      </c>
      <c r="DW127" s="872"/>
      <c r="DX127" s="872"/>
      <c r="DY127" s="872"/>
      <c r="DZ127" s="873"/>
    </row>
    <row r="128" spans="1:130" s="246" customFormat="1" ht="26.25" customHeight="1" thickBot="1" x14ac:dyDescent="0.2">
      <c r="A128" s="874" t="s">
        <v>522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523</v>
      </c>
      <c r="X128" s="876"/>
      <c r="Y128" s="876"/>
      <c r="Z128" s="877"/>
      <c r="AA128" s="878">
        <v>315295</v>
      </c>
      <c r="AB128" s="879"/>
      <c r="AC128" s="879"/>
      <c r="AD128" s="879"/>
      <c r="AE128" s="880"/>
      <c r="AF128" s="881">
        <v>299238</v>
      </c>
      <c r="AG128" s="879"/>
      <c r="AH128" s="879"/>
      <c r="AI128" s="879"/>
      <c r="AJ128" s="880"/>
      <c r="AK128" s="881">
        <v>317414</v>
      </c>
      <c r="AL128" s="879"/>
      <c r="AM128" s="879"/>
      <c r="AN128" s="879"/>
      <c r="AO128" s="880"/>
      <c r="AP128" s="882"/>
      <c r="AQ128" s="883"/>
      <c r="AR128" s="883"/>
      <c r="AS128" s="883"/>
      <c r="AT128" s="884"/>
      <c r="AU128" s="282"/>
      <c r="AV128" s="282"/>
      <c r="AW128" s="282"/>
      <c r="AX128" s="885" t="s">
        <v>524</v>
      </c>
      <c r="AY128" s="886"/>
      <c r="AZ128" s="886"/>
      <c r="BA128" s="886"/>
      <c r="BB128" s="886"/>
      <c r="BC128" s="886"/>
      <c r="BD128" s="886"/>
      <c r="BE128" s="887"/>
      <c r="BF128" s="864" t="s">
        <v>515</v>
      </c>
      <c r="BG128" s="865"/>
      <c r="BH128" s="865"/>
      <c r="BI128" s="865"/>
      <c r="BJ128" s="865"/>
      <c r="BK128" s="865"/>
      <c r="BL128" s="888"/>
      <c r="BM128" s="864">
        <v>11.63</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525</v>
      </c>
      <c r="CQ128" s="806"/>
      <c r="CR128" s="806"/>
      <c r="CS128" s="806"/>
      <c r="CT128" s="806"/>
      <c r="CU128" s="806"/>
      <c r="CV128" s="806"/>
      <c r="CW128" s="806"/>
      <c r="CX128" s="806"/>
      <c r="CY128" s="806"/>
      <c r="CZ128" s="806"/>
      <c r="DA128" s="806"/>
      <c r="DB128" s="806"/>
      <c r="DC128" s="806"/>
      <c r="DD128" s="806"/>
      <c r="DE128" s="806"/>
      <c r="DF128" s="807"/>
      <c r="DG128" s="868" t="s">
        <v>501</v>
      </c>
      <c r="DH128" s="869"/>
      <c r="DI128" s="869"/>
      <c r="DJ128" s="869"/>
      <c r="DK128" s="869"/>
      <c r="DL128" s="869" t="s">
        <v>515</v>
      </c>
      <c r="DM128" s="869"/>
      <c r="DN128" s="869"/>
      <c r="DO128" s="869"/>
      <c r="DP128" s="869"/>
      <c r="DQ128" s="869" t="s">
        <v>422</v>
      </c>
      <c r="DR128" s="869"/>
      <c r="DS128" s="869"/>
      <c r="DT128" s="869"/>
      <c r="DU128" s="869"/>
      <c r="DV128" s="870" t="s">
        <v>511</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526</v>
      </c>
      <c r="X129" s="855"/>
      <c r="Y129" s="855"/>
      <c r="Z129" s="856"/>
      <c r="AA129" s="857">
        <v>35743991</v>
      </c>
      <c r="AB129" s="858"/>
      <c r="AC129" s="858"/>
      <c r="AD129" s="858"/>
      <c r="AE129" s="859"/>
      <c r="AF129" s="860">
        <v>35267678</v>
      </c>
      <c r="AG129" s="858"/>
      <c r="AH129" s="858"/>
      <c r="AI129" s="858"/>
      <c r="AJ129" s="859"/>
      <c r="AK129" s="860">
        <v>34315145</v>
      </c>
      <c r="AL129" s="858"/>
      <c r="AM129" s="858"/>
      <c r="AN129" s="858"/>
      <c r="AO129" s="859"/>
      <c r="AP129" s="861"/>
      <c r="AQ129" s="862"/>
      <c r="AR129" s="862"/>
      <c r="AS129" s="862"/>
      <c r="AT129" s="863"/>
      <c r="AU129" s="284"/>
      <c r="AV129" s="284"/>
      <c r="AW129" s="284"/>
      <c r="AX129" s="827" t="s">
        <v>527</v>
      </c>
      <c r="AY129" s="828"/>
      <c r="AZ129" s="828"/>
      <c r="BA129" s="828"/>
      <c r="BB129" s="828"/>
      <c r="BC129" s="828"/>
      <c r="BD129" s="828"/>
      <c r="BE129" s="829"/>
      <c r="BF129" s="847" t="s">
        <v>422</v>
      </c>
      <c r="BG129" s="848"/>
      <c r="BH129" s="848"/>
      <c r="BI129" s="848"/>
      <c r="BJ129" s="848"/>
      <c r="BK129" s="848"/>
      <c r="BL129" s="849"/>
      <c r="BM129" s="847">
        <v>16.63</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528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529</v>
      </c>
      <c r="X130" s="855"/>
      <c r="Y130" s="855"/>
      <c r="Z130" s="856"/>
      <c r="AA130" s="857">
        <v>7084915</v>
      </c>
      <c r="AB130" s="858"/>
      <c r="AC130" s="858"/>
      <c r="AD130" s="858"/>
      <c r="AE130" s="859"/>
      <c r="AF130" s="860">
        <v>7222764</v>
      </c>
      <c r="AG130" s="858"/>
      <c r="AH130" s="858"/>
      <c r="AI130" s="858"/>
      <c r="AJ130" s="859"/>
      <c r="AK130" s="860">
        <v>6973900</v>
      </c>
      <c r="AL130" s="858"/>
      <c r="AM130" s="858"/>
      <c r="AN130" s="858"/>
      <c r="AO130" s="859"/>
      <c r="AP130" s="861"/>
      <c r="AQ130" s="862"/>
      <c r="AR130" s="862"/>
      <c r="AS130" s="862"/>
      <c r="AT130" s="863"/>
      <c r="AU130" s="284"/>
      <c r="AV130" s="284"/>
      <c r="AW130" s="284"/>
      <c r="AX130" s="827" t="s">
        <v>530</v>
      </c>
      <c r="AY130" s="828"/>
      <c r="AZ130" s="828"/>
      <c r="BA130" s="828"/>
      <c r="BB130" s="828"/>
      <c r="BC130" s="828"/>
      <c r="BD130" s="828"/>
      <c r="BE130" s="829"/>
      <c r="BF130" s="830">
        <v>13</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531</v>
      </c>
      <c r="X131" s="838"/>
      <c r="Y131" s="838"/>
      <c r="Z131" s="839"/>
      <c r="AA131" s="840">
        <v>28659076</v>
      </c>
      <c r="AB131" s="841"/>
      <c r="AC131" s="841"/>
      <c r="AD131" s="841"/>
      <c r="AE131" s="842"/>
      <c r="AF131" s="843">
        <v>28044914</v>
      </c>
      <c r="AG131" s="841"/>
      <c r="AH131" s="841"/>
      <c r="AI131" s="841"/>
      <c r="AJ131" s="842"/>
      <c r="AK131" s="843">
        <v>27341245</v>
      </c>
      <c r="AL131" s="841"/>
      <c r="AM131" s="841"/>
      <c r="AN131" s="841"/>
      <c r="AO131" s="842"/>
      <c r="AP131" s="844"/>
      <c r="AQ131" s="845"/>
      <c r="AR131" s="845"/>
      <c r="AS131" s="845"/>
      <c r="AT131" s="846"/>
      <c r="AU131" s="284"/>
      <c r="AV131" s="284"/>
      <c r="AW131" s="284"/>
      <c r="AX131" s="805" t="s">
        <v>532</v>
      </c>
      <c r="AY131" s="806"/>
      <c r="AZ131" s="806"/>
      <c r="BA131" s="806"/>
      <c r="BB131" s="806"/>
      <c r="BC131" s="806"/>
      <c r="BD131" s="806"/>
      <c r="BE131" s="807"/>
      <c r="BF131" s="808">
        <v>108.1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533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534</v>
      </c>
      <c r="W132" s="818"/>
      <c r="X132" s="818"/>
      <c r="Y132" s="818"/>
      <c r="Z132" s="819"/>
      <c r="AA132" s="820">
        <v>13.52329014</v>
      </c>
      <c r="AB132" s="821"/>
      <c r="AC132" s="821"/>
      <c r="AD132" s="821"/>
      <c r="AE132" s="822"/>
      <c r="AF132" s="823">
        <v>12.98276044</v>
      </c>
      <c r="AG132" s="821"/>
      <c r="AH132" s="821"/>
      <c r="AI132" s="821"/>
      <c r="AJ132" s="822"/>
      <c r="AK132" s="823">
        <v>12.69076445</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535</v>
      </c>
      <c r="W133" s="797"/>
      <c r="X133" s="797"/>
      <c r="Y133" s="797"/>
      <c r="Z133" s="798"/>
      <c r="AA133" s="799">
        <v>14.1</v>
      </c>
      <c r="AB133" s="800"/>
      <c r="AC133" s="800"/>
      <c r="AD133" s="800"/>
      <c r="AE133" s="801"/>
      <c r="AF133" s="799">
        <v>13.5</v>
      </c>
      <c r="AG133" s="800"/>
      <c r="AH133" s="800"/>
      <c r="AI133" s="800"/>
      <c r="AJ133" s="801"/>
      <c r="AK133" s="799">
        <v>13</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ZNzpnAirEpFE48M9fNVjNQH5rXkhN6eUpVRsWyHevOWYJnQOQKLl5DZCIRHkN5qcL5edE5zn2MKBIHLwQEICyg==" saltValue="d4Qr1ve0iipDWrlek3XF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536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gh/9f3emACDjQ1TuFQYr/ARO3UcQBxC/mgugOmrYvy1PEFCSbfnRDoMIw0K/5NqdRwoZaYtawBIKy3LPfwLrrw==" saltValue="S3Mzk+Gan8UPKtDQLvGOr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zg46xHToFbe9vKfsTPM6jpb7l5GIcrKrfSy0srnB71/2QbSOPv+mU6UCMDkPaJEKZgOiE0QndQ7iKg+YVscpMQ==" saltValue="pw8PaRk4QoBSnzmNUgbObg=="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537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538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539</v>
      </c>
      <c r="AP7" s="303"/>
      <c r="AQ7" s="304" t="s">
        <v>540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541</v>
      </c>
      <c r="AQ8" s="310" t="s">
        <v>542</v>
      </c>
      <c r="AR8" s="311" t="s">
        <v>543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544</v>
      </c>
      <c r="AL9" s="1227"/>
      <c r="AM9" s="1227"/>
      <c r="AN9" s="1228"/>
      <c r="AO9" s="312">
        <v>10378789</v>
      </c>
      <c r="AP9" s="312">
        <v>84705</v>
      </c>
      <c r="AQ9" s="313">
        <v>63339</v>
      </c>
      <c r="AR9" s="314">
        <v>33.700000000000003</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545</v>
      </c>
      <c r="AL10" s="1227"/>
      <c r="AM10" s="1227"/>
      <c r="AN10" s="1228"/>
      <c r="AO10" s="315">
        <v>217524</v>
      </c>
      <c r="AP10" s="315">
        <v>1775</v>
      </c>
      <c r="AQ10" s="316">
        <v>4956</v>
      </c>
      <c r="AR10" s="317">
        <v>-64.2</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546</v>
      </c>
      <c r="AL11" s="1227"/>
      <c r="AM11" s="1227"/>
      <c r="AN11" s="1228"/>
      <c r="AO11" s="315">
        <v>118</v>
      </c>
      <c r="AP11" s="315">
        <v>1</v>
      </c>
      <c r="AQ11" s="316">
        <v>5936</v>
      </c>
      <c r="AR11" s="317">
        <v>-100</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547</v>
      </c>
      <c r="AL12" s="1227"/>
      <c r="AM12" s="1227"/>
      <c r="AN12" s="1228"/>
      <c r="AO12" s="315" t="s">
        <v>548</v>
      </c>
      <c r="AP12" s="315" t="s">
        <v>548</v>
      </c>
      <c r="AQ12" s="316">
        <v>914</v>
      </c>
      <c r="AR12" s="317" t="s">
        <v>548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549</v>
      </c>
      <c r="AL13" s="1227"/>
      <c r="AM13" s="1227"/>
      <c r="AN13" s="1228"/>
      <c r="AO13" s="315" t="s">
        <v>548</v>
      </c>
      <c r="AP13" s="315" t="s">
        <v>548</v>
      </c>
      <c r="AQ13" s="316" t="s">
        <v>548</v>
      </c>
      <c r="AR13" s="317" t="s">
        <v>548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550</v>
      </c>
      <c r="AL14" s="1227"/>
      <c r="AM14" s="1227"/>
      <c r="AN14" s="1228"/>
      <c r="AO14" s="315">
        <v>270392</v>
      </c>
      <c r="AP14" s="315">
        <v>2207</v>
      </c>
      <c r="AQ14" s="316">
        <v>2492</v>
      </c>
      <c r="AR14" s="317">
        <v>-11.4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551</v>
      </c>
      <c r="AL15" s="1227"/>
      <c r="AM15" s="1227"/>
      <c r="AN15" s="1228"/>
      <c r="AO15" s="315">
        <v>162873</v>
      </c>
      <c r="AP15" s="315">
        <v>1329</v>
      </c>
      <c r="AQ15" s="316">
        <v>2050</v>
      </c>
      <c r="AR15" s="317">
        <v>-35.200000000000003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552</v>
      </c>
      <c r="AL16" s="1230"/>
      <c r="AM16" s="1230"/>
      <c r="AN16" s="1231"/>
      <c r="AO16" s="315">
        <v>-790874</v>
      </c>
      <c r="AP16" s="315">
        <v>-6455</v>
      </c>
      <c r="AQ16" s="316">
        <v>-5679</v>
      </c>
      <c r="AR16" s="317">
        <v>13.7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10238822</v>
      </c>
      <c r="AP17" s="315">
        <v>83563</v>
      </c>
      <c r="AQ17" s="316">
        <v>74007</v>
      </c>
      <c r="AR17" s="317">
        <v>12.9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553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554</v>
      </c>
      <c r="AP20" s="323" t="s">
        <v>555</v>
      </c>
      <c r="AQ20" s="324" t="s">
        <v>556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557</v>
      </c>
      <c r="AL21" s="1224"/>
      <c r="AM21" s="1224"/>
      <c r="AN21" s="1225"/>
      <c r="AO21" s="327">
        <v>9.34</v>
      </c>
      <c r="AP21" s="328">
        <v>7.16</v>
      </c>
      <c r="AQ21" s="329">
        <v>2.1800000000000002</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558</v>
      </c>
      <c r="AL22" s="1224"/>
      <c r="AM22" s="1224"/>
      <c r="AN22" s="1225"/>
      <c r="AO22" s="332">
        <v>98</v>
      </c>
      <c r="AP22" s="333">
        <v>98.2</v>
      </c>
      <c r="AQ22" s="334">
        <v>-0.2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559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560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561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539</v>
      </c>
      <c r="AP30" s="303"/>
      <c r="AQ30" s="304" t="s">
        <v>540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541</v>
      </c>
      <c r="AQ31" s="310" t="s">
        <v>542</v>
      </c>
      <c r="AR31" s="311" t="s">
        <v>543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562</v>
      </c>
      <c r="AL32" s="1215"/>
      <c r="AM32" s="1215"/>
      <c r="AN32" s="1216"/>
      <c r="AO32" s="342">
        <v>8016275</v>
      </c>
      <c r="AP32" s="342">
        <v>65424</v>
      </c>
      <c r="AQ32" s="343">
        <v>45288</v>
      </c>
      <c r="AR32" s="344">
        <v>44.5</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563</v>
      </c>
      <c r="AL33" s="1215"/>
      <c r="AM33" s="1215"/>
      <c r="AN33" s="1216"/>
      <c r="AO33" s="342" t="s">
        <v>548</v>
      </c>
      <c r="AP33" s="342" t="s">
        <v>548</v>
      </c>
      <c r="AQ33" s="343" t="s">
        <v>548</v>
      </c>
      <c r="AR33" s="344" t="s">
        <v>548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564</v>
      </c>
      <c r="AL34" s="1215"/>
      <c r="AM34" s="1215"/>
      <c r="AN34" s="1216"/>
      <c r="AO34" s="342" t="s">
        <v>548</v>
      </c>
      <c r="AP34" s="342" t="s">
        <v>548</v>
      </c>
      <c r="AQ34" s="343">
        <v>17</v>
      </c>
      <c r="AR34" s="344" t="s">
        <v>548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565</v>
      </c>
      <c r="AL35" s="1215"/>
      <c r="AM35" s="1215"/>
      <c r="AN35" s="1216"/>
      <c r="AO35" s="342">
        <v>2605526</v>
      </c>
      <c r="AP35" s="342">
        <v>21265</v>
      </c>
      <c r="AQ35" s="343">
        <v>12800</v>
      </c>
      <c r="AR35" s="344">
        <v>66.099999999999994</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566</v>
      </c>
      <c r="AL36" s="1215"/>
      <c r="AM36" s="1215"/>
      <c r="AN36" s="1216"/>
      <c r="AO36" s="342" t="s">
        <v>548</v>
      </c>
      <c r="AP36" s="342" t="s">
        <v>548</v>
      </c>
      <c r="AQ36" s="343">
        <v>1217</v>
      </c>
      <c r="AR36" s="344" t="s">
        <v>548</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567</v>
      </c>
      <c r="AL37" s="1215"/>
      <c r="AM37" s="1215"/>
      <c r="AN37" s="1216"/>
      <c r="AO37" s="342">
        <v>139326</v>
      </c>
      <c r="AP37" s="342">
        <v>1137</v>
      </c>
      <c r="AQ37" s="343">
        <v>783</v>
      </c>
      <c r="AR37" s="344">
        <v>45.2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568</v>
      </c>
      <c r="AL38" s="1218"/>
      <c r="AM38" s="1218"/>
      <c r="AN38" s="1219"/>
      <c r="AO38" s="345" t="s">
        <v>548</v>
      </c>
      <c r="AP38" s="345" t="s">
        <v>548</v>
      </c>
      <c r="AQ38" s="346">
        <v>2</v>
      </c>
      <c r="AR38" s="334" t="s">
        <v>548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569</v>
      </c>
      <c r="AL39" s="1218"/>
      <c r="AM39" s="1218"/>
      <c r="AN39" s="1219"/>
      <c r="AO39" s="342">
        <v>-317414</v>
      </c>
      <c r="AP39" s="342">
        <v>-2591</v>
      </c>
      <c r="AQ39" s="343">
        <v>-4392</v>
      </c>
      <c r="AR39" s="344">
        <v>-41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570</v>
      </c>
      <c r="AL40" s="1215"/>
      <c r="AM40" s="1215"/>
      <c r="AN40" s="1216"/>
      <c r="AO40" s="342">
        <v>-6973900</v>
      </c>
      <c r="AP40" s="342">
        <v>-56917</v>
      </c>
      <c r="AQ40" s="343">
        <v>-39728</v>
      </c>
      <c r="AR40" s="344">
        <v>43.3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303</v>
      </c>
      <c r="AL41" s="1221"/>
      <c r="AM41" s="1221"/>
      <c r="AN41" s="1222"/>
      <c r="AO41" s="342">
        <v>3469813</v>
      </c>
      <c r="AP41" s="342">
        <v>28319</v>
      </c>
      <c r="AQ41" s="343">
        <v>15988</v>
      </c>
      <c r="AR41" s="344">
        <v>77.099999999999994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571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572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573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539</v>
      </c>
      <c r="AN49" s="1209" t="s">
        <v>574</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575</v>
      </c>
      <c r="AO50" s="359" t="s">
        <v>576</v>
      </c>
      <c r="AP50" s="360" t="s">
        <v>577</v>
      </c>
      <c r="AQ50" s="361" t="s">
        <v>578</v>
      </c>
      <c r="AR50" s="362" t="s">
        <v>579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580</v>
      </c>
      <c r="AL51" s="355"/>
      <c r="AM51" s="363">
        <v>10904377</v>
      </c>
      <c r="AN51" s="364">
        <v>85500</v>
      </c>
      <c r="AO51" s="365">
        <v>27.7</v>
      </c>
      <c r="AP51" s="366">
        <v>53605</v>
      </c>
      <c r="AQ51" s="367">
        <v>5.4</v>
      </c>
      <c r="AR51" s="368">
        <v>22.3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581</v>
      </c>
      <c r="AM52" s="371">
        <v>3760197</v>
      </c>
      <c r="AN52" s="372">
        <v>29483</v>
      </c>
      <c r="AO52" s="373">
        <v>5.9</v>
      </c>
      <c r="AP52" s="374">
        <v>28343</v>
      </c>
      <c r="AQ52" s="375">
        <v>11.7</v>
      </c>
      <c r="AR52" s="376">
        <v>-5.8</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582</v>
      </c>
      <c r="AL53" s="355"/>
      <c r="AM53" s="363">
        <v>13479252</v>
      </c>
      <c r="AN53" s="364">
        <v>106741</v>
      </c>
      <c r="AO53" s="365">
        <v>24.8</v>
      </c>
      <c r="AP53" s="366">
        <v>58051</v>
      </c>
      <c r="AQ53" s="367">
        <v>8.3000000000000007</v>
      </c>
      <c r="AR53" s="368">
        <v>16.5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581</v>
      </c>
      <c r="AM54" s="371">
        <v>6778898</v>
      </c>
      <c r="AN54" s="372">
        <v>53681</v>
      </c>
      <c r="AO54" s="373">
        <v>82.1</v>
      </c>
      <c r="AP54" s="374">
        <v>32143</v>
      </c>
      <c r="AQ54" s="375">
        <v>13.4</v>
      </c>
      <c r="AR54" s="376">
        <v>68.7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583</v>
      </c>
      <c r="AL55" s="355"/>
      <c r="AM55" s="363">
        <v>15907341</v>
      </c>
      <c r="AN55" s="364">
        <v>127258</v>
      </c>
      <c r="AO55" s="365">
        <v>19.2</v>
      </c>
      <c r="AP55" s="366">
        <v>65942</v>
      </c>
      <c r="AQ55" s="367">
        <v>13.6</v>
      </c>
      <c r="AR55" s="368">
        <v>5.6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581</v>
      </c>
      <c r="AM56" s="371">
        <v>10097364</v>
      </c>
      <c r="AN56" s="372">
        <v>80778</v>
      </c>
      <c r="AO56" s="373">
        <v>50.5</v>
      </c>
      <c r="AP56" s="374">
        <v>32778</v>
      </c>
      <c r="AQ56" s="375">
        <v>2</v>
      </c>
      <c r="AR56" s="376">
        <v>48.5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584</v>
      </c>
      <c r="AL57" s="355"/>
      <c r="AM57" s="363">
        <v>9150769</v>
      </c>
      <c r="AN57" s="364">
        <v>73931</v>
      </c>
      <c r="AO57" s="365">
        <v>-41.9</v>
      </c>
      <c r="AP57" s="366">
        <v>68655</v>
      </c>
      <c r="AQ57" s="367">
        <v>4.0999999999999996</v>
      </c>
      <c r="AR57" s="368">
        <v>-46</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581</v>
      </c>
      <c r="AM58" s="371">
        <v>5764979</v>
      </c>
      <c r="AN58" s="372">
        <v>46576</v>
      </c>
      <c r="AO58" s="373">
        <v>-42.3</v>
      </c>
      <c r="AP58" s="374">
        <v>32316</v>
      </c>
      <c r="AQ58" s="375">
        <v>-1.4</v>
      </c>
      <c r="AR58" s="376">
        <v>-40.9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585</v>
      </c>
      <c r="AL59" s="355"/>
      <c r="AM59" s="363">
        <v>12385310</v>
      </c>
      <c r="AN59" s="364">
        <v>101081</v>
      </c>
      <c r="AO59" s="365">
        <v>36.700000000000003</v>
      </c>
      <c r="AP59" s="366">
        <v>66863</v>
      </c>
      <c r="AQ59" s="367">
        <v>-2.6</v>
      </c>
      <c r="AR59" s="368">
        <v>39.299999999999997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581</v>
      </c>
      <c r="AM60" s="371">
        <v>7003870</v>
      </c>
      <c r="AN60" s="372">
        <v>57161</v>
      </c>
      <c r="AO60" s="373">
        <v>22.7</v>
      </c>
      <c r="AP60" s="374">
        <v>32770</v>
      </c>
      <c r="AQ60" s="375">
        <v>1.4</v>
      </c>
      <c r="AR60" s="376">
        <v>21.3</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586</v>
      </c>
      <c r="AL61" s="377"/>
      <c r="AM61" s="378">
        <v>12365410</v>
      </c>
      <c r="AN61" s="379">
        <v>98902</v>
      </c>
      <c r="AO61" s="380">
        <v>13.3</v>
      </c>
      <c r="AP61" s="381">
        <v>62623</v>
      </c>
      <c r="AQ61" s="382">
        <v>5.8</v>
      </c>
      <c r="AR61" s="368">
        <v>7.5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581</v>
      </c>
      <c r="AM62" s="371">
        <v>6681062</v>
      </c>
      <c r="AN62" s="372">
        <v>53536</v>
      </c>
      <c r="AO62" s="373">
        <v>23.8</v>
      </c>
      <c r="AP62" s="374">
        <v>31670</v>
      </c>
      <c r="AQ62" s="375">
        <v>5.4</v>
      </c>
      <c r="AR62" s="376">
        <v>18.399999999999999</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9eAyHlAKSUHWP0SH96alnyflqpbusWDzOQo+scox84dBLrzjAviYPHVkeRaxMyAH+6kJL7aaD91XXECuWg24g==" saltValue="5yYC/Ak5wzp03so7fbVrM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YkHJotm8RY7fg5gzwL+Zq9rHjun4l5O7i3bQgbUa6LbfUdMBzFPF7csQTMEoKesAFy7uqGsa3PSDQrnV1Xrdw==" saltValue="iVyx25Uy0zXoiU4k5F+/u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589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N7+SD9A16lsJYQc+6DLgk2jLBb/6PWJG8+BsBoBWqYCHquJWU1FwH2TDUDVPG9I6wFapPesgKhzNkzh1ZFcXA==" saltValue="DPhQ1sJQQmsZORth82RTb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590</v>
      </c>
      <c r="G46" s="8" t="s">
        <v>591</v>
      </c>
      <c r="H46" s="8" t="s">
        <v>592</v>
      </c>
      <c r="I46" s="8" t="s">
        <v>593</v>
      </c>
      <c r="J46" s="9" t="s">
        <v>594</v>
      </c>
    </row>
    <row r="47" spans="2:10" ht="57.75" customHeight="1" x14ac:dyDescent="0.15">
      <c r="B47" s="10"/>
      <c r="C47" s="1232" t="s">
        <v>3</v>
      </c>
      <c r="D47" s="1232"/>
      <c r="E47" s="1233"/>
      <c r="F47" s="11">
        <v>8.81</v>
      </c>
      <c r="G47" s="12">
        <v>10.5</v>
      </c>
      <c r="H47" s="12">
        <v>8.42</v>
      </c>
      <c r="I47" s="12">
        <v>7.22</v>
      </c>
      <c r="J47" s="13">
        <v>5.99</v>
      </c>
    </row>
    <row r="48" spans="2:10" ht="57.75" customHeight="1" x14ac:dyDescent="0.15">
      <c r="B48" s="14"/>
      <c r="C48" s="1234" t="s">
        <v>4</v>
      </c>
      <c r="D48" s="1234"/>
      <c r="E48" s="1235"/>
      <c r="F48" s="15">
        <v>3.32</v>
      </c>
      <c r="G48" s="16">
        <v>3.01</v>
      </c>
      <c r="H48" s="16">
        <v>3.27</v>
      </c>
      <c r="I48" s="16">
        <v>3.18</v>
      </c>
      <c r="J48" s="17">
        <v>1.71</v>
      </c>
    </row>
    <row r="49" spans="2:10" ht="57.75" customHeight="1" thickBot="1" x14ac:dyDescent="0.2">
      <c r="B49" s="18"/>
      <c r="C49" s="1236" t="s">
        <v>5</v>
      </c>
      <c r="D49" s="1236"/>
      <c r="E49" s="1237"/>
      <c r="F49" s="19" t="s">
        <v>595</v>
      </c>
      <c r="G49" s="20" t="s">
        <v>596</v>
      </c>
      <c r="H49" s="20" t="s">
        <v>597</v>
      </c>
      <c r="I49" s="20" t="s">
        <v>598</v>
      </c>
      <c r="J49" s="21" t="s">
        <v>599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fuzesP3SlSNAo1f6Vjnc+XF2wslGQIB8b2KGubstBotmJocCtzln+YRGbnRIQb9Qv98E/HYyESbRh8pw4eIatA==" saltValue="sstRKStx2td9a6bbO79N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2020-03-11T07:37:15Z</cp:lastPrinted>
  <dcterms:created xsi:type="dcterms:W3CDTF">2020-02-10T06:00:29Z</dcterms:created>
  <dcterms:modified xsi:type="dcterms:W3CDTF">2020-10-06T07:45:19Z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