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arasv100218\内部系唐津市共有\総合政策部　企画政策課\■統計に関連するフォルダ［2006～\統計調査係［2011～\04 市統計情報(市ＨＰ公開)\唐津市の各種統計情報\R7\04_HP更新\Excel\"/>
    </mc:Choice>
  </mc:AlternateContent>
  <bookViews>
    <workbookView xWindow="120" yWindow="120" windowWidth="20340" windowHeight="7200"/>
  </bookViews>
  <sheets>
    <sheet name="2-1" sheetId="14" r:id="rId1"/>
    <sheet name="2-2" sheetId="13" r:id="rId2"/>
    <sheet name="2-3" sheetId="12" r:id="rId3"/>
    <sheet name="2-4" sheetId="11" r:id="rId4"/>
    <sheet name="2-5" sheetId="10" r:id="rId5"/>
    <sheet name="2-6" sheetId="9" r:id="rId6"/>
    <sheet name="2-7" sheetId="7" r:id="rId7"/>
    <sheet name="2-8" sheetId="6" r:id="rId8"/>
    <sheet name="2-9" sheetId="5" r:id="rId9"/>
    <sheet name="2-10-1" sheetId="15" r:id="rId10"/>
    <sheet name="2-10-2" sheetId="16" r:id="rId11"/>
    <sheet name="2-11" sheetId="2" r:id="rId12"/>
    <sheet name="2-12" sheetId="1" r:id="rId13"/>
  </sheets>
  <definedNames>
    <definedName name="J107_K2" localSheetId="9">'2-10-1'!$V$17</definedName>
    <definedName name="J107_K2_G1" localSheetId="9">'2-10-1'!$V$18</definedName>
    <definedName name="J107_K2_G2" localSheetId="9">'2-10-1'!$V$19</definedName>
    <definedName name="J107_K3" localSheetId="9">'2-10-1'!$V$20</definedName>
    <definedName name="_xlnm.Print_Area" localSheetId="0">'2-1'!$B$1:$N$54</definedName>
    <definedName name="_xlnm.Print_Area" localSheetId="11">'2-11'!$B$1:$R$43</definedName>
    <definedName name="_xlnm.Print_Area" localSheetId="12">'2-12'!$B$1:$G$37</definedName>
    <definedName name="_xlnm.Print_Area" localSheetId="1">'2-2'!$B$1:$L$67</definedName>
    <definedName name="_xlnm.Print_Area" localSheetId="2">'2-3'!$B$1:$H$20</definedName>
    <definedName name="_xlnm.Print_Area" localSheetId="3">'2-4'!$B$1:$X$89</definedName>
    <definedName name="_xlnm.Print_Area" localSheetId="4">'2-5'!$B$1:$O$38</definedName>
    <definedName name="_xlnm.Print_Area" localSheetId="5">'2-6'!$B$2:$Q$28</definedName>
    <definedName name="_xlnm.Print_Area" localSheetId="6">'2-7'!$B$1:$F$59</definedName>
    <definedName name="_xlnm.Print_Area" localSheetId="7">'2-8'!$B$1:$F$64</definedName>
    <definedName name="_xlnm.Print_Area" localSheetId="8">'2-9'!$B$1:$U$21</definedName>
    <definedName name="_xlnm.Print_Titles" localSheetId="1">'2-2'!$1:$3</definedName>
    <definedName name="_xlnm.Print_Titles" localSheetId="5">'2-6'!$3:$6</definedName>
    <definedName name="_xlnm.Print_Titles" localSheetId="6">'2-7'!$1:$3</definedName>
    <definedName name="_xlnm.Print_Titles" localSheetId="7">'2-8'!$1:$4</definedName>
  </definedNames>
  <calcPr calcId="162913"/>
</workbook>
</file>

<file path=xl/calcChain.xml><?xml version="1.0" encoding="utf-8"?>
<calcChain xmlns="http://schemas.openxmlformats.org/spreadsheetml/2006/main">
  <c r="L37" i="10" l="1"/>
  <c r="M37" i="10"/>
  <c r="N37" i="10"/>
  <c r="O37" i="10"/>
  <c r="O36" i="10"/>
  <c r="N36" i="10"/>
  <c r="M36" i="10"/>
  <c r="L36" i="10"/>
  <c r="I36" i="10"/>
  <c r="D31" i="6" l="1"/>
  <c r="E10" i="6"/>
  <c r="F10" i="6"/>
  <c r="D10" i="6"/>
  <c r="E54" i="6"/>
  <c r="F54" i="6"/>
  <c r="D54" i="6"/>
  <c r="E31" i="6"/>
  <c r="E30" i="6" s="1"/>
  <c r="F31" i="6"/>
  <c r="F30" i="6" s="1"/>
  <c r="F9" i="6" s="1"/>
  <c r="D4" i="7"/>
  <c r="E5" i="7"/>
  <c r="E4" i="7" s="1"/>
  <c r="F5" i="7"/>
  <c r="F4" i="7" s="1"/>
  <c r="D5" i="7"/>
  <c r="E26" i="7"/>
  <c r="F26" i="7"/>
  <c r="D26" i="7"/>
  <c r="E9" i="6" l="1"/>
  <c r="D30" i="6"/>
  <c r="D9" i="6" s="1"/>
  <c r="Q26" i="9"/>
  <c r="J26" i="9"/>
  <c r="J20" i="9"/>
  <c r="N26" i="9"/>
  <c r="K26" i="9"/>
  <c r="G26" i="9" s="1"/>
  <c r="D26" i="9"/>
  <c r="D18" i="5" l="1"/>
  <c r="H16" i="12"/>
  <c r="H15" i="12"/>
  <c r="H14" i="12"/>
  <c r="H13" i="12"/>
  <c r="H12" i="12"/>
  <c r="H11" i="12"/>
  <c r="H10" i="12"/>
  <c r="H9" i="12"/>
  <c r="H8" i="12"/>
  <c r="H7" i="12"/>
  <c r="E16" i="12"/>
  <c r="E15" i="12"/>
  <c r="E14" i="12"/>
  <c r="E13" i="12"/>
  <c r="E12" i="12"/>
  <c r="E11" i="12"/>
  <c r="E10" i="12"/>
  <c r="E9" i="12"/>
  <c r="E8" i="12"/>
  <c r="E7" i="12"/>
  <c r="L18" i="13"/>
  <c r="L33" i="13"/>
  <c r="L47" i="13"/>
  <c r="D47" i="14"/>
  <c r="D45" i="14" l="1"/>
  <c r="G45" i="14" s="1"/>
  <c r="I45" i="14" l="1"/>
  <c r="P30" i="2"/>
  <c r="L30" i="2"/>
  <c r="L25" i="2"/>
  <c r="H25" i="2"/>
  <c r="D25" i="2"/>
  <c r="I47" i="14" l="1"/>
  <c r="D43" i="14"/>
  <c r="G43" i="14" s="1"/>
  <c r="I39" i="14"/>
  <c r="G39" i="14"/>
  <c r="I37" i="14"/>
  <c r="G37" i="14"/>
  <c r="I35" i="14"/>
  <c r="G35" i="14"/>
  <c r="I33" i="14"/>
  <c r="G33" i="14"/>
  <c r="I31" i="14"/>
  <c r="G31" i="14"/>
  <c r="I29" i="14"/>
  <c r="I27" i="14"/>
  <c r="G27" i="14"/>
  <c r="I25" i="14"/>
  <c r="G25" i="14"/>
  <c r="I23" i="14"/>
  <c r="G23" i="14"/>
  <c r="I21" i="14"/>
  <c r="G21" i="14"/>
  <c r="I19" i="14"/>
  <c r="G19" i="14"/>
  <c r="I17" i="14"/>
  <c r="G17" i="14"/>
  <c r="I15" i="14"/>
  <c r="G15" i="14"/>
  <c r="I13" i="14"/>
  <c r="G13" i="14"/>
  <c r="I11" i="14"/>
  <c r="I9" i="14"/>
  <c r="I7" i="14"/>
  <c r="L63" i="13"/>
  <c r="L61" i="13"/>
  <c r="L60" i="13"/>
  <c r="L59" i="13"/>
  <c r="L58" i="13"/>
  <c r="L57" i="13"/>
  <c r="L56" i="13"/>
  <c r="L55" i="13"/>
  <c r="L54" i="13"/>
  <c r="L53" i="13"/>
  <c r="L52" i="13"/>
  <c r="L51" i="13"/>
  <c r="L50" i="13"/>
  <c r="L48" i="13"/>
  <c r="L46" i="13"/>
  <c r="L45" i="13"/>
  <c r="L44" i="13"/>
  <c r="L43" i="13"/>
  <c r="L42" i="13"/>
  <c r="L41" i="13"/>
  <c r="L40" i="13"/>
  <c r="L39" i="13"/>
  <c r="L38" i="13"/>
  <c r="L37" i="13"/>
  <c r="L36" i="13"/>
  <c r="L35" i="13"/>
  <c r="L32" i="13"/>
  <c r="L31" i="13"/>
  <c r="L30" i="13"/>
  <c r="L29" i="13"/>
  <c r="L28" i="13"/>
  <c r="L27" i="13"/>
  <c r="L26" i="13"/>
  <c r="L25" i="13"/>
  <c r="L24" i="13"/>
  <c r="L23" i="13"/>
  <c r="L22" i="13"/>
  <c r="L21" i="13"/>
  <c r="L20" i="13"/>
  <c r="L17" i="13"/>
  <c r="L16" i="13"/>
  <c r="L15" i="13"/>
  <c r="L14" i="13"/>
  <c r="L13" i="13"/>
  <c r="L12" i="13"/>
  <c r="L11" i="13"/>
  <c r="L10" i="13"/>
  <c r="L9" i="13"/>
  <c r="L8" i="13"/>
  <c r="L7" i="13"/>
  <c r="L6" i="13"/>
  <c r="L5" i="13"/>
  <c r="V67" i="11"/>
  <c r="U67" i="11"/>
  <c r="L67" i="11"/>
  <c r="K67" i="11"/>
  <c r="T43" i="11"/>
  <c r="S43" i="11"/>
  <c r="R43" i="11"/>
  <c r="Q43" i="11"/>
  <c r="P43" i="11"/>
  <c r="O43" i="11"/>
  <c r="N43" i="11"/>
  <c r="M43" i="11"/>
  <c r="J43" i="11"/>
  <c r="I43" i="11"/>
  <c r="H43" i="11"/>
  <c r="G43" i="11"/>
  <c r="F43" i="11"/>
  <c r="E43" i="11"/>
  <c r="E7" i="11"/>
  <c r="Q25" i="9"/>
  <c r="D25" i="9"/>
  <c r="G25" i="9" s="1"/>
  <c r="N24" i="9"/>
  <c r="K24" i="9"/>
  <c r="G24" i="9"/>
  <c r="D24" i="9"/>
  <c r="P23" i="9"/>
  <c r="O23" i="9"/>
  <c r="N23" i="9"/>
  <c r="M23" i="9"/>
  <c r="L23" i="9"/>
  <c r="K23" i="9"/>
  <c r="I23" i="9"/>
  <c r="H23" i="9"/>
  <c r="G23" i="9"/>
  <c r="F23" i="9"/>
  <c r="E23" i="9"/>
  <c r="D23" i="9"/>
  <c r="Q20" i="9"/>
  <c r="P20" i="9"/>
  <c r="O20" i="9"/>
  <c r="N20" i="9"/>
  <c r="M20" i="9"/>
  <c r="L20" i="9"/>
  <c r="K20" i="9"/>
  <c r="I20" i="9"/>
  <c r="H20" i="9"/>
  <c r="F20" i="9"/>
  <c r="E20" i="9"/>
  <c r="Q19" i="9"/>
  <c r="J19" i="9"/>
  <c r="Q18" i="9"/>
  <c r="J18" i="9"/>
  <c r="Q17" i="9"/>
  <c r="J17" i="9"/>
  <c r="Q16" i="9"/>
  <c r="J16" i="9"/>
  <c r="Q15" i="9"/>
  <c r="J15" i="9"/>
  <c r="Q14" i="9"/>
  <c r="J14" i="9"/>
  <c r="Q13" i="9"/>
  <c r="J13" i="9"/>
  <c r="Q12" i="9"/>
  <c r="J12" i="9"/>
  <c r="G11" i="9"/>
  <c r="G20" i="9" s="1"/>
  <c r="D11" i="9"/>
  <c r="D20" i="9" s="1"/>
  <c r="G10" i="9"/>
  <c r="D10" i="9"/>
  <c r="G9" i="9"/>
  <c r="J9" i="9" s="1"/>
  <c r="D9" i="9"/>
  <c r="G8" i="9"/>
  <c r="D8" i="9"/>
  <c r="G7" i="9"/>
  <c r="D7" i="9"/>
  <c r="D19" i="5"/>
  <c r="D17" i="5"/>
  <c r="D21" i="1"/>
  <c r="D20" i="1"/>
  <c r="D19" i="1"/>
  <c r="D18" i="1"/>
  <c r="J7" i="9" l="1"/>
  <c r="J10" i="9"/>
  <c r="I43" i="14"/>
  <c r="W67" i="11"/>
  <c r="J8" i="9"/>
  <c r="X67" i="11"/>
  <c r="G47" i="14"/>
  <c r="J11" i="9"/>
</calcChain>
</file>

<file path=xl/sharedStrings.xml><?xml version="1.0" encoding="utf-8"?>
<sst xmlns="http://schemas.openxmlformats.org/spreadsheetml/2006/main" count="1486" uniqueCount="949">
  <si>
    <t>２－１２．外国人住民人口</t>
    <rPh sb="8" eb="10">
      <t>ジュウミン</t>
    </rPh>
    <rPh sb="10" eb="12">
      <t>ジンコウ</t>
    </rPh>
    <phoneticPr fontId="2"/>
  </si>
  <si>
    <t>年　次</t>
    <rPh sb="0" eb="3">
      <t>ネンジ</t>
    </rPh>
    <phoneticPr fontId="2"/>
  </si>
  <si>
    <t>総数</t>
    <rPh sb="0" eb="2">
      <t>ソウスウ</t>
    </rPh>
    <phoneticPr fontId="2"/>
  </si>
  <si>
    <t>男</t>
    <rPh sb="0" eb="1">
      <t>オトコ</t>
    </rPh>
    <phoneticPr fontId="2"/>
  </si>
  <si>
    <t>女</t>
    <rPh sb="0" eb="1">
      <t>オンナ</t>
    </rPh>
    <phoneticPr fontId="2"/>
  </si>
  <si>
    <t>世帯数</t>
    <rPh sb="0" eb="3">
      <t>セタイスウ</t>
    </rPh>
    <phoneticPr fontId="2"/>
  </si>
  <si>
    <t>平成６年</t>
    <phoneticPr fontId="2"/>
  </si>
  <si>
    <t>７年</t>
    <phoneticPr fontId="2"/>
  </si>
  <si>
    <t>８年</t>
  </si>
  <si>
    <t>９年</t>
  </si>
  <si>
    <t>１０年</t>
  </si>
  <si>
    <t>１１年</t>
  </si>
  <si>
    <t>１２年</t>
  </si>
  <si>
    <t>１３年</t>
  </si>
  <si>
    <t>１４年</t>
  </si>
  <si>
    <t>１５年</t>
  </si>
  <si>
    <t>１６年</t>
  </si>
  <si>
    <t>１７年</t>
    <rPh sb="2" eb="3">
      <t>ネン</t>
    </rPh>
    <phoneticPr fontId="2"/>
  </si>
  <si>
    <t>１８年</t>
    <rPh sb="2" eb="3">
      <t>ネン</t>
    </rPh>
    <phoneticPr fontId="2"/>
  </si>
  <si>
    <t>１９年</t>
    <rPh sb="2" eb="3">
      <t>ネン</t>
    </rPh>
    <phoneticPr fontId="2"/>
  </si>
  <si>
    <t>２０年</t>
    <rPh sb="2" eb="3">
      <t>ネン</t>
    </rPh>
    <phoneticPr fontId="2"/>
  </si>
  <si>
    <t>２１年</t>
    <rPh sb="2" eb="3">
      <t>ネン</t>
    </rPh>
    <phoneticPr fontId="2"/>
  </si>
  <si>
    <t>２２年</t>
    <rPh sb="2" eb="3">
      <t>ネン</t>
    </rPh>
    <phoneticPr fontId="2"/>
  </si>
  <si>
    <t>２３年</t>
    <rPh sb="2" eb="3">
      <t>ネン</t>
    </rPh>
    <phoneticPr fontId="2"/>
  </si>
  <si>
    <t>２４年</t>
    <rPh sb="2" eb="3">
      <t>ネン</t>
    </rPh>
    <phoneticPr fontId="2"/>
  </si>
  <si>
    <t>２５年</t>
    <rPh sb="2" eb="3">
      <t>ネン</t>
    </rPh>
    <phoneticPr fontId="2"/>
  </si>
  <si>
    <t>２６年</t>
    <rPh sb="2" eb="3">
      <t>ネン</t>
    </rPh>
    <phoneticPr fontId="2"/>
  </si>
  <si>
    <t>２７年</t>
    <rPh sb="2" eb="3">
      <t>ネン</t>
    </rPh>
    <phoneticPr fontId="2"/>
  </si>
  <si>
    <t>２８年</t>
    <rPh sb="2" eb="3">
      <t>ネン</t>
    </rPh>
    <phoneticPr fontId="2"/>
  </si>
  <si>
    <t>２９年</t>
    <rPh sb="2" eb="3">
      <t>ネン</t>
    </rPh>
    <phoneticPr fontId="2"/>
  </si>
  <si>
    <t>３０年</t>
    <rPh sb="2" eb="3">
      <t>ネン</t>
    </rPh>
    <phoneticPr fontId="2"/>
  </si>
  <si>
    <t>資料：市民課</t>
    <rPh sb="0" eb="2">
      <t>シリョウ</t>
    </rPh>
    <rPh sb="3" eb="6">
      <t>シミンカ</t>
    </rPh>
    <phoneticPr fontId="2"/>
  </si>
  <si>
    <t>２－１１．住民基本台帳人口</t>
    <rPh sb="11" eb="13">
      <t>ジンコウ</t>
    </rPh>
    <phoneticPr fontId="2"/>
  </si>
  <si>
    <t>地域</t>
    <rPh sb="0" eb="2">
      <t>チイキ</t>
    </rPh>
    <phoneticPr fontId="2"/>
  </si>
  <si>
    <t>平成１４年</t>
    <rPh sb="0" eb="2">
      <t>ヘイセイ</t>
    </rPh>
    <rPh sb="4" eb="5">
      <t>ネン</t>
    </rPh>
    <phoneticPr fontId="9"/>
  </si>
  <si>
    <t>平成１５年</t>
    <rPh sb="0" eb="2">
      <t>ヘイセイ</t>
    </rPh>
    <rPh sb="4" eb="5">
      <t>ネン</t>
    </rPh>
    <phoneticPr fontId="9"/>
  </si>
  <si>
    <t>平成１６年</t>
    <rPh sb="0" eb="2">
      <t>ヘイセイ</t>
    </rPh>
    <rPh sb="4" eb="5">
      <t>ネン</t>
    </rPh>
    <phoneticPr fontId="9"/>
  </si>
  <si>
    <t>平成１７年</t>
    <rPh sb="0" eb="2">
      <t>ヘイセイ</t>
    </rPh>
    <rPh sb="4" eb="5">
      <t>ネン</t>
    </rPh>
    <phoneticPr fontId="9"/>
  </si>
  <si>
    <t>平成１８年</t>
    <rPh sb="0" eb="2">
      <t>ヘイセイ</t>
    </rPh>
    <rPh sb="4" eb="5">
      <t>ネン</t>
    </rPh>
    <phoneticPr fontId="9"/>
  </si>
  <si>
    <t>平成１９年</t>
    <rPh sb="0" eb="2">
      <t>ヘイセイ</t>
    </rPh>
    <rPh sb="4" eb="5">
      <t>ネン</t>
    </rPh>
    <phoneticPr fontId="9"/>
  </si>
  <si>
    <t>平成２０年</t>
    <rPh sb="0" eb="2">
      <t>ヘイセイ</t>
    </rPh>
    <rPh sb="4" eb="5">
      <t>ネン</t>
    </rPh>
    <phoneticPr fontId="9"/>
  </si>
  <si>
    <t>世帯数</t>
  </si>
  <si>
    <t>人口</t>
  </si>
  <si>
    <t>世帯</t>
  </si>
  <si>
    <t>人</t>
  </si>
  <si>
    <t>唐　津</t>
    <rPh sb="0" eb="1">
      <t>トウ</t>
    </rPh>
    <rPh sb="2" eb="3">
      <t>ツ</t>
    </rPh>
    <phoneticPr fontId="2"/>
  </si>
  <si>
    <t>浜　玉</t>
    <phoneticPr fontId="2"/>
  </si>
  <si>
    <t>厳　木</t>
    <phoneticPr fontId="2"/>
  </si>
  <si>
    <t>相　知</t>
    <phoneticPr fontId="2"/>
  </si>
  <si>
    <t>北波多</t>
    <phoneticPr fontId="2"/>
  </si>
  <si>
    <t>肥　前</t>
    <phoneticPr fontId="2"/>
  </si>
  <si>
    <t>鎮　西</t>
    <phoneticPr fontId="2"/>
  </si>
  <si>
    <t>呼　子</t>
    <phoneticPr fontId="2"/>
  </si>
  <si>
    <t>七　山</t>
    <rPh sb="0" eb="1">
      <t>シチ</t>
    </rPh>
    <rPh sb="2" eb="3">
      <t>ヤマ</t>
    </rPh>
    <phoneticPr fontId="2"/>
  </si>
  <si>
    <t>計</t>
    <rPh sb="0" eb="1">
      <t>ケイ</t>
    </rPh>
    <phoneticPr fontId="2"/>
  </si>
  <si>
    <t>平成２１年</t>
    <rPh sb="0" eb="2">
      <t>ヘイセイ</t>
    </rPh>
    <rPh sb="4" eb="5">
      <t>ネン</t>
    </rPh>
    <phoneticPr fontId="9"/>
  </si>
  <si>
    <t>平成２２年</t>
    <rPh sb="0" eb="2">
      <t>ヘイセイ</t>
    </rPh>
    <rPh sb="4" eb="5">
      <t>ネン</t>
    </rPh>
    <phoneticPr fontId="9"/>
  </si>
  <si>
    <t>平成２３年</t>
    <rPh sb="0" eb="2">
      <t>ヘイセイ</t>
    </rPh>
    <rPh sb="4" eb="5">
      <t>ネン</t>
    </rPh>
    <phoneticPr fontId="9"/>
  </si>
  <si>
    <t>平成２４年</t>
    <rPh sb="0" eb="2">
      <t>ヘイセイ</t>
    </rPh>
    <rPh sb="4" eb="5">
      <t>ネン</t>
    </rPh>
    <phoneticPr fontId="9"/>
  </si>
  <si>
    <t>平成２５年</t>
    <rPh sb="0" eb="2">
      <t>ヘイセイ</t>
    </rPh>
    <rPh sb="4" eb="5">
      <t>ネン</t>
    </rPh>
    <phoneticPr fontId="9"/>
  </si>
  <si>
    <t>平成２６年</t>
    <rPh sb="0" eb="2">
      <t>ヘイセイ</t>
    </rPh>
    <rPh sb="4" eb="5">
      <t>ネン</t>
    </rPh>
    <phoneticPr fontId="9"/>
  </si>
  <si>
    <t>平成２７年</t>
    <rPh sb="0" eb="2">
      <t>ヘイセイ</t>
    </rPh>
    <rPh sb="4" eb="5">
      <t>ネン</t>
    </rPh>
    <phoneticPr fontId="9"/>
  </si>
  <si>
    <t>唐津市</t>
    <rPh sb="0" eb="1">
      <t>トウ</t>
    </rPh>
    <rPh sb="1" eb="2">
      <t>ツ</t>
    </rPh>
    <rPh sb="2" eb="3">
      <t>シ</t>
    </rPh>
    <phoneticPr fontId="2"/>
  </si>
  <si>
    <t>平成２８年</t>
    <rPh sb="0" eb="2">
      <t>ヘイセイ</t>
    </rPh>
    <rPh sb="4" eb="5">
      <t>ネン</t>
    </rPh>
    <phoneticPr fontId="9"/>
  </si>
  <si>
    <t>平成２９年</t>
    <rPh sb="0" eb="2">
      <t>ヘイセイ</t>
    </rPh>
    <rPh sb="4" eb="5">
      <t>ネン</t>
    </rPh>
    <phoneticPr fontId="9"/>
  </si>
  <si>
    <t>平成３０年</t>
    <rPh sb="0" eb="2">
      <t>ヘイセイ</t>
    </rPh>
    <rPh sb="4" eb="5">
      <t>ネン</t>
    </rPh>
    <phoneticPr fontId="9"/>
  </si>
  <si>
    <t>注）平成２５年以降のデータは外国人も含む。</t>
    <rPh sb="0" eb="1">
      <t>チュウ</t>
    </rPh>
    <rPh sb="2" eb="4">
      <t>ヘイセイ</t>
    </rPh>
    <rPh sb="6" eb="9">
      <t>ネンイコウ</t>
    </rPh>
    <rPh sb="14" eb="16">
      <t>ガイコク</t>
    </rPh>
    <rPh sb="16" eb="17">
      <t>ジン</t>
    </rPh>
    <rPh sb="18" eb="19">
      <t>フク</t>
    </rPh>
    <phoneticPr fontId="2"/>
  </si>
  <si>
    <t>資料：市民課</t>
    <rPh sb="0" eb="2">
      <t>シリョウ</t>
    </rPh>
    <rPh sb="3" eb="5">
      <t>シミン</t>
    </rPh>
    <rPh sb="5" eb="6">
      <t>カ</t>
    </rPh>
    <phoneticPr fontId="2"/>
  </si>
  <si>
    <t>町　　　　名</t>
  </si>
  <si>
    <t>男</t>
  </si>
  <si>
    <t>女</t>
  </si>
  <si>
    <t>双水</t>
  </si>
  <si>
    <t>　小　　　計</t>
  </si>
  <si>
    <t>妙見西町</t>
  </si>
  <si>
    <t>つつじ丘</t>
    <rPh sb="3" eb="4">
      <t>オカ</t>
    </rPh>
    <phoneticPr fontId="2"/>
  </si>
  <si>
    <t>坊主町</t>
  </si>
  <si>
    <t>海岸通</t>
  </si>
  <si>
    <t>夕日</t>
    <rPh sb="0" eb="2">
      <t>ユウヒ</t>
    </rPh>
    <phoneticPr fontId="2"/>
  </si>
  <si>
    <t>和多田百人町</t>
  </si>
  <si>
    <t>山下町</t>
  </si>
  <si>
    <t>藤崎通</t>
  </si>
  <si>
    <t>上久里</t>
  </si>
  <si>
    <t>和多田東百人町</t>
  </si>
  <si>
    <t>桜馬場</t>
  </si>
  <si>
    <t>下久里</t>
  </si>
  <si>
    <t>和多田海士町</t>
  </si>
  <si>
    <t>東朝日町</t>
  </si>
  <si>
    <t>中原</t>
  </si>
  <si>
    <t>和多田南先石</t>
  </si>
  <si>
    <t>西朝日町</t>
  </si>
  <si>
    <t>和多田先石</t>
  </si>
  <si>
    <t>江川町</t>
  </si>
  <si>
    <t>竹木場</t>
  </si>
  <si>
    <t>鏡虹町</t>
  </si>
  <si>
    <t>和多田西山</t>
  </si>
  <si>
    <t>元旗町</t>
  </si>
  <si>
    <t>唐川</t>
  </si>
  <si>
    <t>鏡山添</t>
  </si>
  <si>
    <t>和多田本村</t>
  </si>
  <si>
    <t>西旗町</t>
  </si>
  <si>
    <t>菅牟田</t>
  </si>
  <si>
    <t>鏡田中</t>
  </si>
  <si>
    <t>和多田大土井</t>
  </si>
  <si>
    <t>富士見町</t>
  </si>
  <si>
    <t>重河内</t>
  </si>
  <si>
    <t>鏡今村</t>
  </si>
  <si>
    <t>南富士見町</t>
  </si>
  <si>
    <t>熊ノ峰</t>
  </si>
  <si>
    <t>鏡今組</t>
  </si>
  <si>
    <t>長谷</t>
  </si>
  <si>
    <t>西浜町</t>
  </si>
  <si>
    <t>東山</t>
  </si>
  <si>
    <t>鏡町</t>
  </si>
  <si>
    <t>鏡辻</t>
  </si>
  <si>
    <t>和多田天満町２</t>
  </si>
  <si>
    <t>東新興町</t>
  </si>
  <si>
    <t>八幡町</t>
  </si>
  <si>
    <t>鏡梶原</t>
  </si>
  <si>
    <t>東町</t>
  </si>
  <si>
    <t>西新興町</t>
  </si>
  <si>
    <t>桜町</t>
  </si>
  <si>
    <t>鏡高畑</t>
  </si>
  <si>
    <t>船宮町</t>
  </si>
  <si>
    <t>橋本町</t>
  </si>
  <si>
    <t>松南町</t>
  </si>
  <si>
    <t>元石町</t>
  </si>
  <si>
    <t>佐志南</t>
  </si>
  <si>
    <t>東十人町</t>
  </si>
  <si>
    <t>佐志中里</t>
  </si>
  <si>
    <t>柏崎</t>
  </si>
  <si>
    <t>西十人町</t>
  </si>
  <si>
    <t>佐志中通</t>
  </si>
  <si>
    <t>水主町</t>
  </si>
  <si>
    <t>佐志浜町</t>
  </si>
  <si>
    <t>半田矢作</t>
  </si>
  <si>
    <t>大石町</t>
  </si>
  <si>
    <t>旭が丘</t>
  </si>
  <si>
    <t>半田本村</t>
  </si>
  <si>
    <t>魚屋町</t>
  </si>
  <si>
    <t>熊原町</t>
  </si>
  <si>
    <t>唐房２丁目</t>
  </si>
  <si>
    <t>半田中組</t>
  </si>
  <si>
    <t>東材木町</t>
  </si>
  <si>
    <t>東菜畑</t>
  </si>
  <si>
    <t>半田河内</t>
  </si>
  <si>
    <t>西材木町</t>
  </si>
  <si>
    <t>西菜畑</t>
  </si>
  <si>
    <t>栄町</t>
  </si>
  <si>
    <t>南菜畑</t>
  </si>
  <si>
    <t>宇木上</t>
  </si>
  <si>
    <t>千代田町</t>
  </si>
  <si>
    <t>見借</t>
  </si>
  <si>
    <t>宇木中</t>
  </si>
  <si>
    <t>神田中村</t>
  </si>
  <si>
    <t>宇木下</t>
  </si>
  <si>
    <t>東城内</t>
  </si>
  <si>
    <t>神田山口</t>
  </si>
  <si>
    <t>浦</t>
  </si>
  <si>
    <t>東宇木</t>
  </si>
  <si>
    <t>西城内</t>
  </si>
  <si>
    <t>神田風早</t>
  </si>
  <si>
    <t>鳩川</t>
  </si>
  <si>
    <t>南城内</t>
  </si>
  <si>
    <t>神田陽光台</t>
  </si>
  <si>
    <t>枝去木</t>
  </si>
  <si>
    <t>山本荘苑</t>
    <rPh sb="2" eb="3">
      <t>ソウ</t>
    </rPh>
    <rPh sb="3" eb="4">
      <t>エン</t>
    </rPh>
    <phoneticPr fontId="2"/>
  </si>
  <si>
    <t>北城内</t>
  </si>
  <si>
    <t>神田長松</t>
  </si>
  <si>
    <t>大名小路</t>
  </si>
  <si>
    <t>神田内田</t>
  </si>
  <si>
    <t>大良</t>
  </si>
  <si>
    <t>山本西新町</t>
    <rPh sb="0" eb="2">
      <t>ヤマモト</t>
    </rPh>
    <rPh sb="2" eb="3">
      <t>ニシ</t>
    </rPh>
    <rPh sb="3" eb="5">
      <t>シンマチ</t>
    </rPh>
    <phoneticPr fontId="2"/>
  </si>
  <si>
    <t>木綿町</t>
  </si>
  <si>
    <t>神田西浦</t>
  </si>
  <si>
    <t>後川内</t>
  </si>
  <si>
    <t>石志</t>
  </si>
  <si>
    <t>本町</t>
  </si>
  <si>
    <t>神田上神田</t>
  </si>
  <si>
    <t>梨川内</t>
  </si>
  <si>
    <t>畑島</t>
  </si>
  <si>
    <t>中町</t>
  </si>
  <si>
    <t>山田</t>
  </si>
  <si>
    <t>京町</t>
  </si>
  <si>
    <t>相賀</t>
  </si>
  <si>
    <t>千々賀</t>
  </si>
  <si>
    <t>高砂町</t>
  </si>
  <si>
    <t>湊町浜</t>
  </si>
  <si>
    <t>養母田</t>
  </si>
  <si>
    <t>呉服町</t>
  </si>
  <si>
    <t>湊町岡</t>
  </si>
  <si>
    <t>養母田鬼塚</t>
  </si>
  <si>
    <t>米屋町</t>
  </si>
  <si>
    <t>屋形石</t>
  </si>
  <si>
    <t>鬼塚橋本</t>
  </si>
  <si>
    <t>紺屋町</t>
  </si>
  <si>
    <t>横野</t>
  </si>
  <si>
    <t>八百屋町</t>
  </si>
  <si>
    <t>中里</t>
  </si>
  <si>
    <t>高島</t>
  </si>
  <si>
    <t>刀町</t>
  </si>
  <si>
    <t>新町</t>
  </si>
  <si>
    <t>神集島</t>
  </si>
  <si>
    <t>平野町</t>
  </si>
  <si>
    <t>中山町</t>
  </si>
  <si>
    <t>弓鷹町</t>
  </si>
  <si>
    <t>妙見東町</t>
  </si>
  <si>
    <t>　唐津地区計</t>
  </si>
  <si>
    <t>西寺町</t>
  </si>
  <si>
    <t>妙見中町</t>
  </si>
  <si>
    <t>町　名</t>
  </si>
  <si>
    <t>相知</t>
  </si>
  <si>
    <t>仁田野尾</t>
  </si>
  <si>
    <t>中野</t>
  </si>
  <si>
    <t>牧野地</t>
  </si>
  <si>
    <t>辻</t>
  </si>
  <si>
    <t>志気</t>
  </si>
  <si>
    <t>肥前地区計</t>
  </si>
  <si>
    <t>丸田</t>
  </si>
  <si>
    <t>行合野</t>
  </si>
  <si>
    <t>うしお台</t>
    <rPh sb="3" eb="4">
      <t>ダイ</t>
    </rPh>
    <phoneticPr fontId="2"/>
  </si>
  <si>
    <t>横田下</t>
  </si>
  <si>
    <t>町切</t>
  </si>
  <si>
    <t>田中</t>
  </si>
  <si>
    <t>鎮西地区計</t>
  </si>
  <si>
    <t>横田上</t>
  </si>
  <si>
    <t>下竹有</t>
  </si>
  <si>
    <t>野元</t>
  </si>
  <si>
    <t>楠</t>
  </si>
  <si>
    <t>上竹有</t>
  </si>
  <si>
    <t>田頭</t>
  </si>
  <si>
    <t>山彦</t>
  </si>
  <si>
    <t>山瀬</t>
  </si>
  <si>
    <t>湯屋</t>
  </si>
  <si>
    <t>下平野</t>
  </si>
  <si>
    <t>大江</t>
  </si>
  <si>
    <t>横枕</t>
  </si>
  <si>
    <t>上平野</t>
  </si>
  <si>
    <t>渕上</t>
  </si>
  <si>
    <t>千束</t>
  </si>
  <si>
    <t>成渕</t>
  </si>
  <si>
    <t>谷口</t>
  </si>
  <si>
    <t>中山</t>
  </si>
  <si>
    <t>千草野</t>
  </si>
  <si>
    <t>岡口</t>
  </si>
  <si>
    <t>山﨑</t>
  </si>
  <si>
    <t>立園</t>
  </si>
  <si>
    <t>五反田</t>
  </si>
  <si>
    <t>久保</t>
  </si>
  <si>
    <t>北波多地区計</t>
  </si>
  <si>
    <t>南山下</t>
  </si>
  <si>
    <t>入野東</t>
  </si>
  <si>
    <t>南山上</t>
  </si>
  <si>
    <t>牟田部</t>
  </si>
  <si>
    <t>入野西</t>
  </si>
  <si>
    <t>殿ノ浦岡</t>
  </si>
  <si>
    <t>柳瀬</t>
  </si>
  <si>
    <t>晴気</t>
  </si>
  <si>
    <t>殿ノ浦西</t>
  </si>
  <si>
    <t>佐里上</t>
  </si>
  <si>
    <t>犬頭</t>
  </si>
  <si>
    <t>殿ノ浦浜</t>
    <rPh sb="2" eb="3">
      <t>ウラ</t>
    </rPh>
    <phoneticPr fontId="2"/>
  </si>
  <si>
    <t>佐里下</t>
  </si>
  <si>
    <t>星賀</t>
  </si>
  <si>
    <t>串</t>
  </si>
  <si>
    <t>小友</t>
  </si>
  <si>
    <t>杉野</t>
  </si>
  <si>
    <t>向島</t>
  </si>
  <si>
    <t>大友</t>
  </si>
  <si>
    <t>駄竹</t>
  </si>
  <si>
    <t>片島</t>
  </si>
  <si>
    <t>納所西</t>
  </si>
  <si>
    <t>加唐島</t>
  </si>
  <si>
    <t>加部島</t>
  </si>
  <si>
    <t>納所東</t>
  </si>
  <si>
    <t>松島</t>
  </si>
  <si>
    <t>小川島</t>
  </si>
  <si>
    <t>京泊</t>
  </si>
  <si>
    <t>宮ノ本</t>
  </si>
  <si>
    <t>呼子地区計</t>
  </si>
  <si>
    <t>浜玉地区計</t>
  </si>
  <si>
    <t>平山中組</t>
  </si>
  <si>
    <t>鶴牧</t>
  </si>
  <si>
    <t>野中</t>
  </si>
  <si>
    <t>大白木</t>
    <rPh sb="0" eb="1">
      <t>オオ</t>
    </rPh>
    <rPh sb="1" eb="3">
      <t>シラキ</t>
    </rPh>
    <phoneticPr fontId="2"/>
  </si>
  <si>
    <t>天川</t>
  </si>
  <si>
    <t>菖津</t>
  </si>
  <si>
    <t>二タ松</t>
  </si>
  <si>
    <t>狩川</t>
    <rPh sb="0" eb="1">
      <t>カリ</t>
    </rPh>
    <rPh sb="1" eb="2">
      <t>カワ</t>
    </rPh>
    <phoneticPr fontId="2"/>
  </si>
  <si>
    <t>星領</t>
  </si>
  <si>
    <t>平山下</t>
  </si>
  <si>
    <t>大鶴</t>
  </si>
  <si>
    <t>馬渡島計</t>
  </si>
  <si>
    <t>樽門</t>
    <rPh sb="0" eb="1">
      <t>タル</t>
    </rPh>
    <rPh sb="1" eb="2">
      <t>モン</t>
    </rPh>
    <phoneticPr fontId="2"/>
  </si>
  <si>
    <t>広川</t>
  </si>
  <si>
    <t>梅崎</t>
  </si>
  <si>
    <t>村下</t>
  </si>
  <si>
    <t>藤川</t>
    <rPh sb="0" eb="1">
      <t>フジ</t>
    </rPh>
    <rPh sb="1" eb="2">
      <t>カワ</t>
    </rPh>
    <phoneticPr fontId="2"/>
  </si>
  <si>
    <t>鳥越</t>
  </si>
  <si>
    <t>伊岐佐上</t>
  </si>
  <si>
    <t>寺浦</t>
  </si>
  <si>
    <t>深田</t>
  </si>
  <si>
    <t>野井原</t>
    <rPh sb="0" eb="1">
      <t>ノ</t>
    </rPh>
    <rPh sb="1" eb="3">
      <t>イハラ</t>
    </rPh>
    <phoneticPr fontId="2"/>
  </si>
  <si>
    <t>平之</t>
  </si>
  <si>
    <t>伊岐佐上中</t>
  </si>
  <si>
    <t>新木場</t>
  </si>
  <si>
    <t>中通下</t>
  </si>
  <si>
    <t>林ノ上</t>
    <rPh sb="0" eb="1">
      <t>ハヤシ</t>
    </rPh>
    <rPh sb="2" eb="3">
      <t>ウエ</t>
    </rPh>
    <phoneticPr fontId="2"/>
  </si>
  <si>
    <t>浦川内</t>
  </si>
  <si>
    <t>伊岐佐下中</t>
  </si>
  <si>
    <t>中通上</t>
  </si>
  <si>
    <t>馬川</t>
    <rPh sb="0" eb="1">
      <t>ウマ</t>
    </rPh>
    <rPh sb="1" eb="2">
      <t>カワ</t>
    </rPh>
    <phoneticPr fontId="2"/>
  </si>
  <si>
    <t>広瀬</t>
  </si>
  <si>
    <t>伊岐佐下</t>
  </si>
  <si>
    <t>田野</t>
  </si>
  <si>
    <t>中平</t>
  </si>
  <si>
    <t>荒川</t>
    <rPh sb="0" eb="2">
      <t>アラカワ</t>
    </rPh>
    <phoneticPr fontId="2"/>
  </si>
  <si>
    <t>中島</t>
  </si>
  <si>
    <t>新田</t>
  </si>
  <si>
    <t>潟</t>
  </si>
  <si>
    <t>桑原</t>
    <rPh sb="0" eb="2">
      <t>クワハラ</t>
    </rPh>
    <phoneticPr fontId="2"/>
  </si>
  <si>
    <t>牧瀬</t>
  </si>
  <si>
    <t>黒岩</t>
  </si>
  <si>
    <t>高串</t>
  </si>
  <si>
    <t>横竹</t>
  </si>
  <si>
    <t>中原</t>
    <rPh sb="0" eb="2">
      <t>ナカハラ</t>
    </rPh>
    <phoneticPr fontId="2"/>
  </si>
  <si>
    <t>大野</t>
  </si>
  <si>
    <t>阿漕</t>
  </si>
  <si>
    <t>石室上一班</t>
  </si>
  <si>
    <t>大屋敷</t>
    <rPh sb="0" eb="3">
      <t>オオヤシキ</t>
    </rPh>
    <phoneticPr fontId="2"/>
  </si>
  <si>
    <t>瀬戸木場</t>
  </si>
  <si>
    <t>切木</t>
  </si>
  <si>
    <t>石室上二班</t>
  </si>
  <si>
    <t>博多</t>
    <rPh sb="0" eb="2">
      <t>ハカタ</t>
    </rPh>
    <phoneticPr fontId="2"/>
  </si>
  <si>
    <t>厳木</t>
  </si>
  <si>
    <t>赤坂</t>
  </si>
  <si>
    <t>石室下一班</t>
  </si>
  <si>
    <t>古村</t>
    <rPh sb="0" eb="2">
      <t>コムラ</t>
    </rPh>
    <phoneticPr fontId="2"/>
  </si>
  <si>
    <t>浪瀬</t>
  </si>
  <si>
    <t>サリバン</t>
  </si>
  <si>
    <t>湯野浦</t>
  </si>
  <si>
    <t>石室下二班</t>
  </si>
  <si>
    <t>西木浦</t>
    <rPh sb="0" eb="2">
      <t>ニシキ</t>
    </rPh>
    <rPh sb="2" eb="3">
      <t>ウラ</t>
    </rPh>
    <phoneticPr fontId="2"/>
  </si>
  <si>
    <t>作礼荘</t>
  </si>
  <si>
    <t>杉野浦</t>
  </si>
  <si>
    <t>加倉</t>
  </si>
  <si>
    <t>仁部</t>
    <rPh sb="0" eb="2">
      <t>ニベ</t>
    </rPh>
    <phoneticPr fontId="2"/>
  </si>
  <si>
    <t>岩屋</t>
  </si>
  <si>
    <t>中浦</t>
  </si>
  <si>
    <t>高野</t>
  </si>
  <si>
    <t>柳瀬</t>
    <rPh sb="0" eb="1">
      <t>ヤナギ</t>
    </rPh>
    <rPh sb="1" eb="2">
      <t>セ</t>
    </rPh>
    <phoneticPr fontId="2"/>
  </si>
  <si>
    <t>相知地区計</t>
  </si>
  <si>
    <t>大浦岡</t>
  </si>
  <si>
    <t>岩野</t>
  </si>
  <si>
    <t>滝川</t>
    <rPh sb="0" eb="2">
      <t>タキガワ</t>
    </rPh>
    <phoneticPr fontId="2"/>
  </si>
  <si>
    <t>本山</t>
  </si>
  <si>
    <t>徳須恵</t>
  </si>
  <si>
    <t>大浦浜</t>
  </si>
  <si>
    <t>八床</t>
  </si>
  <si>
    <t>七山地区計</t>
    <rPh sb="0" eb="2">
      <t>ナナヤマ</t>
    </rPh>
    <rPh sb="2" eb="4">
      <t>チク</t>
    </rPh>
    <rPh sb="4" eb="5">
      <t>ケイ</t>
    </rPh>
    <phoneticPr fontId="2"/>
  </si>
  <si>
    <t>大杉</t>
  </si>
  <si>
    <t>満越</t>
  </si>
  <si>
    <t>菖蒲</t>
  </si>
  <si>
    <t>唐津市総計</t>
  </si>
  <si>
    <t>岸山</t>
  </si>
  <si>
    <t>瓜ヶ坂</t>
  </si>
  <si>
    <t>早田</t>
  </si>
  <si>
    <t>矢代町</t>
  </si>
  <si>
    <t>八折栄</t>
  </si>
  <si>
    <t>塩鶴</t>
  </si>
  <si>
    <t>厳木地区計</t>
  </si>
  <si>
    <t>芳谷</t>
  </si>
  <si>
    <t>万賀里川</t>
  </si>
  <si>
    <t>赤木</t>
  </si>
  <si>
    <t>２－９．年齢５歳階級別人口</t>
    <phoneticPr fontId="2"/>
  </si>
  <si>
    <t>（単位：人）(各年10月1日現在)</t>
    <rPh sb="7" eb="8">
      <t>カク</t>
    </rPh>
    <phoneticPr fontId="29"/>
  </si>
  <si>
    <t>年　度</t>
    <rPh sb="0" eb="1">
      <t>トシ</t>
    </rPh>
    <rPh sb="2" eb="3">
      <t>ド</t>
    </rPh>
    <phoneticPr fontId="2"/>
  </si>
  <si>
    <t>市町村</t>
    <rPh sb="0" eb="3">
      <t>シチョウソン</t>
    </rPh>
    <phoneticPr fontId="2"/>
  </si>
  <si>
    <t>0～4歳</t>
    <phoneticPr fontId="2"/>
  </si>
  <si>
    <t>5～9歳</t>
    <phoneticPr fontId="2"/>
  </si>
  <si>
    <t>10～14歳</t>
    <phoneticPr fontId="2"/>
  </si>
  <si>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</si>
  <si>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</si>
  <si>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</si>
  <si>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</si>
  <si>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</si>
  <si>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</si>
  <si>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</si>
  <si>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</si>
  <si>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</si>
  <si>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</si>
  <si>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65～69歳</t>
    <phoneticPr fontId="2"/>
  </si>
  <si>
    <t>70～74歳</t>
    <phoneticPr fontId="2"/>
  </si>
  <si>
    <t>75歳以上</t>
    <phoneticPr fontId="2"/>
  </si>
  <si>
    <t>不 詳</t>
    <rPh sb="0" eb="1">
      <t>フ</t>
    </rPh>
    <rPh sb="2" eb="3">
      <t>ショウ</t>
    </rPh>
    <phoneticPr fontId="2"/>
  </si>
  <si>
    <t>12年</t>
    <rPh sb="2" eb="3">
      <t>ネン</t>
    </rPh>
    <phoneticPr fontId="2"/>
  </si>
  <si>
    <t>唐津市</t>
  </si>
  <si>
    <t>浜玉町</t>
  </si>
  <si>
    <t>-</t>
    <phoneticPr fontId="2"/>
  </si>
  <si>
    <t>厳木町</t>
  </si>
  <si>
    <t>相知町</t>
  </si>
  <si>
    <t>北波多村</t>
  </si>
  <si>
    <t>肥前町</t>
  </si>
  <si>
    <t>鎮西町</t>
  </si>
  <si>
    <t>呼子町</t>
  </si>
  <si>
    <t>七山村</t>
  </si>
  <si>
    <t>17年</t>
    <rPh sb="2" eb="3">
      <t>ネン</t>
    </rPh>
    <phoneticPr fontId="2"/>
  </si>
  <si>
    <t>22年</t>
    <rPh sb="2" eb="3">
      <t>ネン</t>
    </rPh>
    <phoneticPr fontId="2"/>
  </si>
  <si>
    <t>唐津市</t>
    <phoneticPr fontId="2"/>
  </si>
  <si>
    <t>27年</t>
    <phoneticPr fontId="2"/>
  </si>
  <si>
    <t>資料：総務省統計局「国勢調査」</t>
    <rPh sb="3" eb="6">
      <t>ソウムショウ</t>
    </rPh>
    <rPh sb="6" eb="9">
      <t>トウケイキョク</t>
    </rPh>
    <rPh sb="10" eb="12">
      <t>コクセイ</t>
    </rPh>
    <rPh sb="12" eb="14">
      <t>チョウサ</t>
    </rPh>
    <phoneticPr fontId="29"/>
  </si>
  <si>
    <t>唐津市</t>
    <rPh sb="0" eb="3">
      <t>カラツシ</t>
    </rPh>
    <phoneticPr fontId="2"/>
  </si>
  <si>
    <t>就業者</t>
    <rPh sb="0" eb="3">
      <t>シュウギョウシャ</t>
    </rPh>
    <phoneticPr fontId="2"/>
  </si>
  <si>
    <t>通学者</t>
    <rPh sb="0" eb="3">
      <t>ツウガクシャ</t>
    </rPh>
    <phoneticPr fontId="2"/>
  </si>
  <si>
    <t>就業者・通学者計</t>
    <rPh sb="7" eb="8">
      <t>ケイ</t>
    </rPh>
    <phoneticPr fontId="30"/>
  </si>
  <si>
    <t>自市町村で従業・通学</t>
    <phoneticPr fontId="30"/>
  </si>
  <si>
    <t xml:space="preserve">   自宅</t>
    <rPh sb="3" eb="5">
      <t>ジタク</t>
    </rPh>
    <phoneticPr fontId="2"/>
  </si>
  <si>
    <t xml:space="preserve">   自宅外</t>
    <rPh sb="3" eb="6">
      <t>ジタクガイ</t>
    </rPh>
    <phoneticPr fontId="2"/>
  </si>
  <si>
    <t>他市区町村で従業・通学</t>
    <phoneticPr fontId="30"/>
  </si>
  <si>
    <t>県内</t>
    <rPh sb="0" eb="2">
      <t>ケンナイ</t>
    </rPh>
    <phoneticPr fontId="2"/>
  </si>
  <si>
    <t>201</t>
    <phoneticPr fontId="2"/>
  </si>
  <si>
    <t xml:space="preserve"> 佐賀市</t>
    <rPh sb="1" eb="4">
      <t>サガシ</t>
    </rPh>
    <phoneticPr fontId="2"/>
  </si>
  <si>
    <t>203</t>
    <phoneticPr fontId="2"/>
  </si>
  <si>
    <t xml:space="preserve"> 鳥栖市</t>
    <rPh sb="1" eb="4">
      <t>トスシ</t>
    </rPh>
    <phoneticPr fontId="2"/>
  </si>
  <si>
    <t>204</t>
    <phoneticPr fontId="2"/>
  </si>
  <si>
    <t xml:space="preserve"> 多久市</t>
    <rPh sb="1" eb="4">
      <t>タクシ</t>
    </rPh>
    <phoneticPr fontId="2"/>
  </si>
  <si>
    <t>205</t>
    <phoneticPr fontId="2"/>
  </si>
  <si>
    <t xml:space="preserve"> 伊万里市</t>
    <rPh sb="1" eb="5">
      <t>イマリシ</t>
    </rPh>
    <phoneticPr fontId="2"/>
  </si>
  <si>
    <t>206</t>
    <phoneticPr fontId="2"/>
  </si>
  <si>
    <t xml:space="preserve"> 武雄市</t>
    <rPh sb="1" eb="4">
      <t>タケオシ</t>
    </rPh>
    <phoneticPr fontId="2"/>
  </si>
  <si>
    <t>207</t>
    <phoneticPr fontId="2"/>
  </si>
  <si>
    <t xml:space="preserve"> 鹿島市</t>
    <rPh sb="1" eb="4">
      <t>カシマシ</t>
    </rPh>
    <phoneticPr fontId="2"/>
  </si>
  <si>
    <t>-</t>
  </si>
  <si>
    <t>208</t>
    <phoneticPr fontId="2"/>
  </si>
  <si>
    <t xml:space="preserve"> 小城市</t>
    <rPh sb="1" eb="3">
      <t>オギ</t>
    </rPh>
    <rPh sb="3" eb="4">
      <t>シ</t>
    </rPh>
    <phoneticPr fontId="2"/>
  </si>
  <si>
    <t>209</t>
    <phoneticPr fontId="2"/>
  </si>
  <si>
    <t xml:space="preserve"> 嬉野市</t>
    <rPh sb="1" eb="4">
      <t>ウレシノシ</t>
    </rPh>
    <phoneticPr fontId="2"/>
  </si>
  <si>
    <t>210</t>
    <phoneticPr fontId="2"/>
  </si>
  <si>
    <t xml:space="preserve"> 神崎町</t>
    <rPh sb="1" eb="2">
      <t>カミ</t>
    </rPh>
    <rPh sb="2" eb="3">
      <t>ザキ</t>
    </rPh>
    <rPh sb="3" eb="4">
      <t>マチ</t>
    </rPh>
    <phoneticPr fontId="2"/>
  </si>
  <si>
    <t>327</t>
    <phoneticPr fontId="2"/>
  </si>
  <si>
    <t xml:space="preserve"> 吉野ヶ里町</t>
    <rPh sb="1" eb="5">
      <t>ヨシノガリ</t>
    </rPh>
    <rPh sb="5" eb="6">
      <t>マチ</t>
    </rPh>
    <phoneticPr fontId="2"/>
  </si>
  <si>
    <t>341</t>
    <phoneticPr fontId="2"/>
  </si>
  <si>
    <t xml:space="preserve"> 基山町</t>
    <rPh sb="1" eb="2">
      <t>モト</t>
    </rPh>
    <rPh sb="2" eb="3">
      <t>ヤマ</t>
    </rPh>
    <rPh sb="3" eb="4">
      <t>マチ</t>
    </rPh>
    <phoneticPr fontId="2"/>
  </si>
  <si>
    <t>345</t>
    <phoneticPr fontId="2"/>
  </si>
  <si>
    <t xml:space="preserve"> 上峰町</t>
    <rPh sb="1" eb="3">
      <t>カミミネ</t>
    </rPh>
    <rPh sb="3" eb="4">
      <t>マチ</t>
    </rPh>
    <phoneticPr fontId="2"/>
  </si>
  <si>
    <t>346</t>
    <phoneticPr fontId="2"/>
  </si>
  <si>
    <t xml:space="preserve"> みやき町</t>
    <rPh sb="4" eb="5">
      <t>マチ</t>
    </rPh>
    <phoneticPr fontId="2"/>
  </si>
  <si>
    <t>387</t>
    <phoneticPr fontId="2"/>
  </si>
  <si>
    <t xml:space="preserve"> 玄海町</t>
    <rPh sb="1" eb="3">
      <t>ゲンカイ</t>
    </rPh>
    <rPh sb="3" eb="4">
      <t>マチ</t>
    </rPh>
    <phoneticPr fontId="2"/>
  </si>
  <si>
    <t>401</t>
    <phoneticPr fontId="2"/>
  </si>
  <si>
    <t xml:space="preserve"> 有田町</t>
    <rPh sb="1" eb="3">
      <t>アリタ</t>
    </rPh>
    <rPh sb="3" eb="4">
      <t>マチ</t>
    </rPh>
    <phoneticPr fontId="2"/>
  </si>
  <si>
    <t>423</t>
    <phoneticPr fontId="2"/>
  </si>
  <si>
    <t xml:space="preserve"> 大町町</t>
    <rPh sb="1" eb="3">
      <t>オオマチ</t>
    </rPh>
    <rPh sb="3" eb="4">
      <t>マチ</t>
    </rPh>
    <phoneticPr fontId="2"/>
  </si>
  <si>
    <t>424</t>
    <phoneticPr fontId="2"/>
  </si>
  <si>
    <t xml:space="preserve"> 江北町</t>
    <rPh sb="1" eb="2">
      <t>エ</t>
    </rPh>
    <rPh sb="2" eb="3">
      <t>キタ</t>
    </rPh>
    <rPh sb="3" eb="4">
      <t>マチ</t>
    </rPh>
    <phoneticPr fontId="2"/>
  </si>
  <si>
    <t>425</t>
    <phoneticPr fontId="2"/>
  </si>
  <si>
    <t xml:space="preserve"> 白石町</t>
    <rPh sb="1" eb="2">
      <t>シロ</t>
    </rPh>
    <rPh sb="2" eb="3">
      <t>イシ</t>
    </rPh>
    <rPh sb="3" eb="4">
      <t>マチ</t>
    </rPh>
    <phoneticPr fontId="2"/>
  </si>
  <si>
    <t>441</t>
    <phoneticPr fontId="2"/>
  </si>
  <si>
    <t xml:space="preserve"> 太良町</t>
    <rPh sb="1" eb="2">
      <t>フト</t>
    </rPh>
    <rPh sb="2" eb="3">
      <t>ヨ</t>
    </rPh>
    <rPh sb="3" eb="4">
      <t>マチ</t>
    </rPh>
    <phoneticPr fontId="2"/>
  </si>
  <si>
    <t>他県</t>
    <rPh sb="0" eb="2">
      <t>タケン</t>
    </rPh>
    <phoneticPr fontId="2"/>
  </si>
  <si>
    <t>40</t>
    <phoneticPr fontId="2"/>
  </si>
  <si>
    <t xml:space="preserve"> 福岡県</t>
    <rPh sb="1" eb="4">
      <t>フクオカケン</t>
    </rPh>
    <phoneticPr fontId="2"/>
  </si>
  <si>
    <t>100</t>
    <phoneticPr fontId="2"/>
  </si>
  <si>
    <t xml:space="preserve">  北九州市</t>
    <rPh sb="2" eb="3">
      <t>キタ</t>
    </rPh>
    <rPh sb="3" eb="5">
      <t>キュウシュウ</t>
    </rPh>
    <rPh sb="5" eb="6">
      <t>シ</t>
    </rPh>
    <phoneticPr fontId="2"/>
  </si>
  <si>
    <t>101</t>
    <phoneticPr fontId="2"/>
  </si>
  <si>
    <t xml:space="preserve">   門司区</t>
    <rPh sb="3" eb="6">
      <t>モジク</t>
    </rPh>
    <phoneticPr fontId="2"/>
  </si>
  <si>
    <t>103</t>
    <phoneticPr fontId="2"/>
  </si>
  <si>
    <t xml:space="preserve">   若松区</t>
    <rPh sb="3" eb="5">
      <t>ワカマツ</t>
    </rPh>
    <rPh sb="5" eb="6">
      <t>ク</t>
    </rPh>
    <phoneticPr fontId="2"/>
  </si>
  <si>
    <t>106</t>
    <phoneticPr fontId="2"/>
  </si>
  <si>
    <t xml:space="preserve">   小倉北区</t>
    <rPh sb="3" eb="5">
      <t>コクラ</t>
    </rPh>
    <rPh sb="5" eb="6">
      <t>キタ</t>
    </rPh>
    <rPh sb="6" eb="7">
      <t>ク</t>
    </rPh>
    <phoneticPr fontId="2"/>
  </si>
  <si>
    <t xml:space="preserve">   その他の区</t>
    <rPh sb="5" eb="6">
      <t>タ</t>
    </rPh>
    <rPh sb="7" eb="8">
      <t>ク</t>
    </rPh>
    <phoneticPr fontId="2"/>
  </si>
  <si>
    <t>130</t>
    <phoneticPr fontId="2"/>
  </si>
  <si>
    <t xml:space="preserve"> 福岡市</t>
    <rPh sb="1" eb="4">
      <t>フクオカシ</t>
    </rPh>
    <phoneticPr fontId="2"/>
  </si>
  <si>
    <t>131</t>
    <phoneticPr fontId="2"/>
  </si>
  <si>
    <t xml:space="preserve">  東区</t>
    <rPh sb="2" eb="4">
      <t>ヒガシク</t>
    </rPh>
    <phoneticPr fontId="2"/>
  </si>
  <si>
    <t>132</t>
    <phoneticPr fontId="2"/>
  </si>
  <si>
    <t xml:space="preserve">  博多区</t>
    <rPh sb="2" eb="5">
      <t>ハカタク</t>
    </rPh>
    <phoneticPr fontId="2"/>
  </si>
  <si>
    <t>133</t>
    <phoneticPr fontId="2"/>
  </si>
  <si>
    <t xml:space="preserve">  中央区</t>
    <rPh sb="2" eb="5">
      <t>チュウオウク</t>
    </rPh>
    <phoneticPr fontId="2"/>
  </si>
  <si>
    <t>134</t>
    <phoneticPr fontId="2"/>
  </si>
  <si>
    <t xml:space="preserve">  南区</t>
    <rPh sb="2" eb="4">
      <t>ミナミク</t>
    </rPh>
    <phoneticPr fontId="2"/>
  </si>
  <si>
    <t>135</t>
    <phoneticPr fontId="2"/>
  </si>
  <si>
    <t xml:space="preserve">  西区</t>
    <rPh sb="2" eb="4">
      <t>ニシク</t>
    </rPh>
    <phoneticPr fontId="2"/>
  </si>
  <si>
    <t>136</t>
    <phoneticPr fontId="2"/>
  </si>
  <si>
    <t xml:space="preserve">  城南区</t>
    <rPh sb="2" eb="5">
      <t>ジョウナンク</t>
    </rPh>
    <phoneticPr fontId="2"/>
  </si>
  <si>
    <t>137</t>
    <phoneticPr fontId="2"/>
  </si>
  <si>
    <t xml:space="preserve">  早良区</t>
    <rPh sb="2" eb="5">
      <t>サワラク</t>
    </rPh>
    <phoneticPr fontId="2"/>
  </si>
  <si>
    <t>202</t>
    <phoneticPr fontId="2"/>
  </si>
  <si>
    <t xml:space="preserve"> 大牟田市</t>
    <rPh sb="1" eb="4">
      <t>オオムタ</t>
    </rPh>
    <rPh sb="4" eb="5">
      <t>シ</t>
    </rPh>
    <phoneticPr fontId="2"/>
  </si>
  <si>
    <t>203</t>
    <phoneticPr fontId="2"/>
  </si>
  <si>
    <t xml:space="preserve"> 久留米市</t>
    <rPh sb="1" eb="5">
      <t>クルメシ</t>
    </rPh>
    <phoneticPr fontId="2"/>
  </si>
  <si>
    <t>218</t>
    <phoneticPr fontId="2"/>
  </si>
  <si>
    <t xml:space="preserve"> 春日市</t>
    <rPh sb="1" eb="3">
      <t>カスガ</t>
    </rPh>
    <rPh sb="3" eb="4">
      <t>シ</t>
    </rPh>
    <phoneticPr fontId="2"/>
  </si>
  <si>
    <t>219</t>
    <phoneticPr fontId="2"/>
  </si>
  <si>
    <t xml:space="preserve"> 大野城市</t>
    <rPh sb="1" eb="5">
      <t>オオノジョウシ</t>
    </rPh>
    <phoneticPr fontId="2"/>
  </si>
  <si>
    <t>220</t>
    <phoneticPr fontId="2"/>
  </si>
  <si>
    <t xml:space="preserve"> 宗像市</t>
    <rPh sb="1" eb="3">
      <t>ムナカタ</t>
    </rPh>
    <rPh sb="3" eb="4">
      <t>シ</t>
    </rPh>
    <phoneticPr fontId="2"/>
  </si>
  <si>
    <t>221</t>
    <phoneticPr fontId="2"/>
  </si>
  <si>
    <t xml:space="preserve"> 太宰府市</t>
    <rPh sb="1" eb="5">
      <t>ダザイフシ</t>
    </rPh>
    <phoneticPr fontId="2"/>
  </si>
  <si>
    <t xml:space="preserve"> 糸島市</t>
    <rPh sb="1" eb="3">
      <t>イトシマ</t>
    </rPh>
    <rPh sb="3" eb="4">
      <t>シ</t>
    </rPh>
    <phoneticPr fontId="2"/>
  </si>
  <si>
    <t xml:space="preserve"> 那珂川町</t>
    <rPh sb="1" eb="5">
      <t>ナカガワマチ</t>
    </rPh>
    <phoneticPr fontId="2"/>
  </si>
  <si>
    <t xml:space="preserve"> その他の市町村</t>
    <rPh sb="3" eb="4">
      <t>タ</t>
    </rPh>
    <rPh sb="5" eb="8">
      <t>シチョウソン</t>
    </rPh>
    <phoneticPr fontId="2"/>
  </si>
  <si>
    <t>42</t>
    <phoneticPr fontId="2"/>
  </si>
  <si>
    <t xml:space="preserve"> 長崎県</t>
    <rPh sb="1" eb="4">
      <t>ナガサキケン</t>
    </rPh>
    <phoneticPr fontId="2"/>
  </si>
  <si>
    <t>201</t>
    <phoneticPr fontId="2"/>
  </si>
  <si>
    <t xml:space="preserve">  長崎市</t>
    <rPh sb="2" eb="5">
      <t>ナガサキシ</t>
    </rPh>
    <phoneticPr fontId="2"/>
  </si>
  <si>
    <t xml:space="preserve">  佐世保市</t>
    <rPh sb="2" eb="6">
      <t>サセボシ</t>
    </rPh>
    <phoneticPr fontId="2"/>
  </si>
  <si>
    <t>205</t>
    <phoneticPr fontId="2"/>
  </si>
  <si>
    <t xml:space="preserve">  大村市</t>
    <rPh sb="2" eb="4">
      <t>オオムラ</t>
    </rPh>
    <rPh sb="4" eb="5">
      <t>シ</t>
    </rPh>
    <phoneticPr fontId="2"/>
  </si>
  <si>
    <t>208</t>
    <phoneticPr fontId="2"/>
  </si>
  <si>
    <t xml:space="preserve">  松浦市</t>
    <rPh sb="2" eb="5">
      <t>マツウラシ</t>
    </rPh>
    <phoneticPr fontId="2"/>
  </si>
  <si>
    <t xml:space="preserve">  その他の市町村</t>
    <rPh sb="4" eb="5">
      <t>タ</t>
    </rPh>
    <rPh sb="6" eb="9">
      <t>シチョウソン</t>
    </rPh>
    <phoneticPr fontId="2"/>
  </si>
  <si>
    <t>その他の都道府県（九州）</t>
    <rPh sb="2" eb="3">
      <t>タ</t>
    </rPh>
    <rPh sb="4" eb="8">
      <t>トドウフケン</t>
    </rPh>
    <rPh sb="9" eb="11">
      <t>キュウシュウ</t>
    </rPh>
    <phoneticPr fontId="2"/>
  </si>
  <si>
    <t>その他の都道府県（九州以外）</t>
    <rPh sb="2" eb="3">
      <t>タ</t>
    </rPh>
    <rPh sb="4" eb="8">
      <t>トドウフケン</t>
    </rPh>
    <rPh sb="9" eb="11">
      <t>キュウシュウ</t>
    </rPh>
    <rPh sb="11" eb="13">
      <t>イガイ</t>
    </rPh>
    <phoneticPr fontId="2"/>
  </si>
  <si>
    <t>従業地・通学地「不詳」</t>
    <rPh sb="0" eb="2">
      <t>ジュウギョウ</t>
    </rPh>
    <rPh sb="2" eb="3">
      <t>チ</t>
    </rPh>
    <rPh sb="4" eb="6">
      <t>ツウガク</t>
    </rPh>
    <rPh sb="6" eb="7">
      <t>チ</t>
    </rPh>
    <rPh sb="8" eb="10">
      <t>フショウ</t>
    </rPh>
    <phoneticPr fontId="2"/>
  </si>
  <si>
    <t>２－７．他市町村からの15歳以上通勤通学者（流入人口）</t>
    <rPh sb="4" eb="5">
      <t>タ</t>
    </rPh>
    <rPh sb="5" eb="8">
      <t>シチョウソン</t>
    </rPh>
    <rPh sb="13" eb="16">
      <t>サイイジョウ</t>
    </rPh>
    <rPh sb="16" eb="18">
      <t>ツウキン</t>
    </rPh>
    <rPh sb="18" eb="21">
      <t>ツウガクシャ</t>
    </rPh>
    <rPh sb="22" eb="24">
      <t>リュウニュウ</t>
    </rPh>
    <rPh sb="24" eb="26">
      <t>ジンコウ</t>
    </rPh>
    <phoneticPr fontId="2"/>
  </si>
  <si>
    <t>（総数には不詳含む）</t>
    <rPh sb="1" eb="3">
      <t>ソウスウ</t>
    </rPh>
    <rPh sb="5" eb="7">
      <t>フショウ</t>
    </rPh>
    <rPh sb="7" eb="8">
      <t>フク</t>
    </rPh>
    <phoneticPr fontId="2"/>
  </si>
  <si>
    <t>他市区町村に常住</t>
    <rPh sb="6" eb="7">
      <t>ジョウ</t>
    </rPh>
    <rPh sb="7" eb="8">
      <t>ジュウ</t>
    </rPh>
    <phoneticPr fontId="30"/>
  </si>
  <si>
    <t>201</t>
    <phoneticPr fontId="2"/>
  </si>
  <si>
    <t>202</t>
    <phoneticPr fontId="2"/>
  </si>
  <si>
    <t xml:space="preserve"> 唐津市</t>
    <rPh sb="1" eb="4">
      <t>カラツシ</t>
    </rPh>
    <phoneticPr fontId="2"/>
  </si>
  <si>
    <t>203</t>
    <phoneticPr fontId="2"/>
  </si>
  <si>
    <t xml:space="preserve"> 鳥栖市</t>
    <rPh sb="1" eb="3">
      <t>トス</t>
    </rPh>
    <rPh sb="3" eb="4">
      <t>シ</t>
    </rPh>
    <phoneticPr fontId="2"/>
  </si>
  <si>
    <t>204</t>
    <phoneticPr fontId="2"/>
  </si>
  <si>
    <t>205</t>
    <phoneticPr fontId="2"/>
  </si>
  <si>
    <t>206</t>
    <phoneticPr fontId="2"/>
  </si>
  <si>
    <t>207</t>
    <phoneticPr fontId="2"/>
  </si>
  <si>
    <t>208</t>
    <phoneticPr fontId="2"/>
  </si>
  <si>
    <t>209</t>
    <phoneticPr fontId="2"/>
  </si>
  <si>
    <t>210</t>
    <phoneticPr fontId="2"/>
  </si>
  <si>
    <t xml:space="preserve"> 神崎市</t>
    <rPh sb="1" eb="4">
      <t>カンザキシ</t>
    </rPh>
    <phoneticPr fontId="2"/>
  </si>
  <si>
    <t>327</t>
    <phoneticPr fontId="2"/>
  </si>
  <si>
    <t xml:space="preserve"> 吉野ケ里町</t>
    <rPh sb="1" eb="3">
      <t>ヨシノ</t>
    </rPh>
    <rPh sb="4" eb="5">
      <t>リ</t>
    </rPh>
    <rPh sb="5" eb="6">
      <t>マチ</t>
    </rPh>
    <phoneticPr fontId="2"/>
  </si>
  <si>
    <t>341</t>
    <phoneticPr fontId="2"/>
  </si>
  <si>
    <t>345</t>
    <phoneticPr fontId="2"/>
  </si>
  <si>
    <t>346</t>
    <phoneticPr fontId="2"/>
  </si>
  <si>
    <t>387</t>
    <phoneticPr fontId="2"/>
  </si>
  <si>
    <t>401</t>
    <phoneticPr fontId="2"/>
  </si>
  <si>
    <t>423</t>
    <phoneticPr fontId="2"/>
  </si>
  <si>
    <t xml:space="preserve"> 大町町</t>
    <rPh sb="1" eb="2">
      <t>オオ</t>
    </rPh>
    <rPh sb="2" eb="3">
      <t>マチ</t>
    </rPh>
    <rPh sb="3" eb="4">
      <t>マチ</t>
    </rPh>
    <phoneticPr fontId="2"/>
  </si>
  <si>
    <t>424</t>
    <phoneticPr fontId="2"/>
  </si>
  <si>
    <t xml:space="preserve"> 江北町</t>
    <rPh sb="1" eb="4">
      <t>コウホクマチ</t>
    </rPh>
    <phoneticPr fontId="2"/>
  </si>
  <si>
    <t>425</t>
    <phoneticPr fontId="2"/>
  </si>
  <si>
    <t xml:space="preserve"> 白石町</t>
    <rPh sb="1" eb="4">
      <t>シロイシマチ</t>
    </rPh>
    <phoneticPr fontId="2"/>
  </si>
  <si>
    <t>441</t>
    <phoneticPr fontId="2"/>
  </si>
  <si>
    <t>35</t>
    <phoneticPr fontId="2"/>
  </si>
  <si>
    <t>山口県</t>
    <rPh sb="0" eb="2">
      <t>ヤマグチ</t>
    </rPh>
    <rPh sb="2" eb="3">
      <t>ケン</t>
    </rPh>
    <phoneticPr fontId="2"/>
  </si>
  <si>
    <t>40</t>
    <phoneticPr fontId="2"/>
  </si>
  <si>
    <t>福岡県</t>
    <rPh sb="0" eb="3">
      <t>フクオカケン</t>
    </rPh>
    <phoneticPr fontId="2"/>
  </si>
  <si>
    <t>100</t>
    <phoneticPr fontId="2"/>
  </si>
  <si>
    <t xml:space="preserve"> 北九州市</t>
    <rPh sb="1" eb="5">
      <t>キタキュウシュウシ</t>
    </rPh>
    <phoneticPr fontId="2"/>
  </si>
  <si>
    <t>130</t>
    <phoneticPr fontId="2"/>
  </si>
  <si>
    <t>131</t>
    <phoneticPr fontId="2"/>
  </si>
  <si>
    <t>132</t>
    <phoneticPr fontId="2"/>
  </si>
  <si>
    <t>133</t>
    <phoneticPr fontId="2"/>
  </si>
  <si>
    <t>134</t>
    <phoneticPr fontId="2"/>
  </si>
  <si>
    <t>135</t>
    <phoneticPr fontId="2"/>
  </si>
  <si>
    <t>136</t>
    <phoneticPr fontId="2"/>
  </si>
  <si>
    <t>137</t>
    <phoneticPr fontId="2"/>
  </si>
  <si>
    <t xml:space="preserve"> 柳川市</t>
    <rPh sb="1" eb="3">
      <t>ヤナガワ</t>
    </rPh>
    <rPh sb="3" eb="4">
      <t>シ</t>
    </rPh>
    <phoneticPr fontId="2"/>
  </si>
  <si>
    <t>216</t>
    <phoneticPr fontId="2"/>
  </si>
  <si>
    <t xml:space="preserve"> 小郡市</t>
    <rPh sb="1" eb="4">
      <t>オゴオリシ</t>
    </rPh>
    <phoneticPr fontId="2"/>
  </si>
  <si>
    <t>217</t>
    <phoneticPr fontId="2"/>
  </si>
  <si>
    <t xml:space="preserve"> 筑紫野市</t>
    <rPh sb="1" eb="5">
      <t>チクシノシ</t>
    </rPh>
    <phoneticPr fontId="2"/>
  </si>
  <si>
    <t>218</t>
    <phoneticPr fontId="2"/>
  </si>
  <si>
    <t xml:space="preserve"> 春日市</t>
    <rPh sb="1" eb="4">
      <t>カスガシ</t>
    </rPh>
    <phoneticPr fontId="2"/>
  </si>
  <si>
    <t>219</t>
    <phoneticPr fontId="2"/>
  </si>
  <si>
    <t xml:space="preserve"> 那珂川町</t>
    <rPh sb="1" eb="4">
      <t>ナカガワ</t>
    </rPh>
    <rPh sb="4" eb="5">
      <t>マチ</t>
    </rPh>
    <phoneticPr fontId="2"/>
  </si>
  <si>
    <t>その他の市町村</t>
    <rPh sb="2" eb="3">
      <t>タ</t>
    </rPh>
    <rPh sb="4" eb="7">
      <t>シチョウソン</t>
    </rPh>
    <phoneticPr fontId="2"/>
  </si>
  <si>
    <t>42</t>
    <phoneticPr fontId="2"/>
  </si>
  <si>
    <t>長崎県</t>
    <rPh sb="0" eb="3">
      <t>ナガサキケン</t>
    </rPh>
    <phoneticPr fontId="2"/>
  </si>
  <si>
    <t xml:space="preserve"> 長崎市</t>
    <rPh sb="1" eb="3">
      <t>ナガサキ</t>
    </rPh>
    <rPh sb="3" eb="4">
      <t>シ</t>
    </rPh>
    <phoneticPr fontId="2"/>
  </si>
  <si>
    <t xml:space="preserve"> 佐世保市</t>
    <rPh sb="1" eb="5">
      <t>サセボシ</t>
    </rPh>
    <phoneticPr fontId="2"/>
  </si>
  <si>
    <t xml:space="preserve"> 平戸市</t>
    <rPh sb="1" eb="3">
      <t>ヒラド</t>
    </rPh>
    <rPh sb="3" eb="4">
      <t>シ</t>
    </rPh>
    <phoneticPr fontId="2"/>
  </si>
  <si>
    <t xml:space="preserve"> 松浦市</t>
    <rPh sb="1" eb="4">
      <t>マツウラシ</t>
    </rPh>
    <phoneticPr fontId="2"/>
  </si>
  <si>
    <t>323</t>
    <phoneticPr fontId="2"/>
  </si>
  <si>
    <t xml:space="preserve"> 波佐見町</t>
    <rPh sb="1" eb="4">
      <t>ハサミ</t>
    </rPh>
    <rPh sb="4" eb="5">
      <t>マチ</t>
    </rPh>
    <phoneticPr fontId="2"/>
  </si>
  <si>
    <t>43</t>
    <phoneticPr fontId="2"/>
  </si>
  <si>
    <t>熊本県</t>
    <rPh sb="0" eb="3">
      <t>クマモトケン</t>
    </rPh>
    <phoneticPr fontId="2"/>
  </si>
  <si>
    <t>46</t>
    <phoneticPr fontId="2"/>
  </si>
  <si>
    <t>鹿児島県</t>
    <rPh sb="0" eb="3">
      <t>カゴシマ</t>
    </rPh>
    <rPh sb="3" eb="4">
      <t>ケン</t>
    </rPh>
    <phoneticPr fontId="2"/>
  </si>
  <si>
    <t>その他の都道府県</t>
    <rPh sb="2" eb="3">
      <t>タ</t>
    </rPh>
    <rPh sb="4" eb="8">
      <t>トドウフケン</t>
    </rPh>
    <phoneticPr fontId="2"/>
  </si>
  <si>
    <t>２－６．昼間人口・夜間人口</t>
    <rPh sb="4" eb="6">
      <t>チュウカン</t>
    </rPh>
    <rPh sb="6" eb="8">
      <t>ジンコウ</t>
    </rPh>
    <rPh sb="9" eb="11">
      <t>ヤカン</t>
    </rPh>
    <rPh sb="11" eb="13">
      <t>ジンコウ</t>
    </rPh>
    <phoneticPr fontId="2"/>
  </si>
  <si>
    <t>(各年10月1日現在)</t>
    <phoneticPr fontId="2"/>
  </si>
  <si>
    <t>年次</t>
    <rPh sb="0" eb="2">
      <t>ネンジ</t>
    </rPh>
    <phoneticPr fontId="2"/>
  </si>
  <si>
    <t>夜間人口（常住人口）（人）</t>
    <rPh sb="0" eb="1">
      <t>ヨル</t>
    </rPh>
    <phoneticPr fontId="2"/>
  </si>
  <si>
    <t>昼間人口（人）</t>
  </si>
  <si>
    <t>昼夜間  人口比率</t>
    <rPh sb="0" eb="1">
      <t>ヒル</t>
    </rPh>
    <rPh sb="1" eb="2">
      <t>ヨル</t>
    </rPh>
    <rPh sb="2" eb="3">
      <t>カン</t>
    </rPh>
    <rPh sb="5" eb="7">
      <t>ジンコウ</t>
    </rPh>
    <rPh sb="7" eb="9">
      <t>ヒリツ</t>
    </rPh>
    <phoneticPr fontId="2"/>
  </si>
  <si>
    <t>流出人口（人）</t>
  </si>
  <si>
    <t>流入人口（人）</t>
  </si>
  <si>
    <t>流入超過数</t>
  </si>
  <si>
    <t>（他市町村へ通勤・通学者）</t>
    <rPh sb="6" eb="8">
      <t>ツウキン</t>
    </rPh>
    <rPh sb="9" eb="11">
      <t>ツウガク</t>
    </rPh>
    <rPh sb="11" eb="12">
      <t>シャ</t>
    </rPh>
    <phoneticPr fontId="2"/>
  </si>
  <si>
    <t>（他市町村からの従業・通学者）</t>
    <rPh sb="8" eb="10">
      <t>ジュウギョウ</t>
    </rPh>
    <phoneticPr fontId="2"/>
  </si>
  <si>
    <t>（△流出超過数）</t>
    <phoneticPr fontId="2"/>
  </si>
  <si>
    <t>総数</t>
    <phoneticPr fontId="2"/>
  </si>
  <si>
    <t>総数</t>
    <phoneticPr fontId="2"/>
  </si>
  <si>
    <t>総数</t>
    <phoneticPr fontId="2"/>
  </si>
  <si>
    <t>（人）</t>
  </si>
  <si>
    <t>昭和５５年</t>
    <rPh sb="0" eb="2">
      <t>ショウワ</t>
    </rPh>
    <rPh sb="4" eb="5">
      <t>ネン</t>
    </rPh>
    <phoneticPr fontId="2"/>
  </si>
  <si>
    <t>唐津市</t>
    <rPh sb="0" eb="2">
      <t>カラツ</t>
    </rPh>
    <rPh sb="2" eb="3">
      <t>シ</t>
    </rPh>
    <phoneticPr fontId="2"/>
  </si>
  <si>
    <t>６０年</t>
    <phoneticPr fontId="2"/>
  </si>
  <si>
    <t>平成  ２年</t>
    <rPh sb="0" eb="2">
      <t>ヘイセイ</t>
    </rPh>
    <rPh sb="5" eb="6">
      <t>ネン</t>
    </rPh>
    <phoneticPr fontId="2"/>
  </si>
  <si>
    <t>７年</t>
    <rPh sb="1" eb="2">
      <t>ネン</t>
    </rPh>
    <phoneticPr fontId="2"/>
  </si>
  <si>
    <t>浜玉町</t>
    <rPh sb="0" eb="2">
      <t>ハマタマ</t>
    </rPh>
    <rPh sb="2" eb="3">
      <t>マチ</t>
    </rPh>
    <phoneticPr fontId="2"/>
  </si>
  <si>
    <t>厳木町</t>
    <rPh sb="0" eb="2">
      <t>キュウラギ</t>
    </rPh>
    <rPh sb="2" eb="3">
      <t>マチ</t>
    </rPh>
    <phoneticPr fontId="2"/>
  </si>
  <si>
    <t>相知町</t>
    <rPh sb="0" eb="2">
      <t>オウチ</t>
    </rPh>
    <rPh sb="2" eb="3">
      <t>マチ</t>
    </rPh>
    <phoneticPr fontId="2"/>
  </si>
  <si>
    <t>北波多村</t>
    <rPh sb="0" eb="3">
      <t>キタハタ</t>
    </rPh>
    <rPh sb="3" eb="4">
      <t>ムラ</t>
    </rPh>
    <phoneticPr fontId="2"/>
  </si>
  <si>
    <t>肥前町</t>
    <rPh sb="0" eb="2">
      <t>ヒゼン</t>
    </rPh>
    <rPh sb="2" eb="3">
      <t>マチ</t>
    </rPh>
    <phoneticPr fontId="2"/>
  </si>
  <si>
    <t>鎮西町</t>
    <rPh sb="0" eb="2">
      <t>チンゼイ</t>
    </rPh>
    <rPh sb="2" eb="3">
      <t>マチ</t>
    </rPh>
    <phoneticPr fontId="2"/>
  </si>
  <si>
    <t>呼子町</t>
    <rPh sb="0" eb="2">
      <t>ヨブコ</t>
    </rPh>
    <rPh sb="2" eb="3">
      <t>マチ</t>
    </rPh>
    <phoneticPr fontId="2"/>
  </si>
  <si>
    <t>七山村</t>
    <rPh sb="0" eb="2">
      <t>ナナヤマ</t>
    </rPh>
    <rPh sb="2" eb="3">
      <t>ムラ</t>
    </rPh>
    <phoneticPr fontId="2"/>
  </si>
  <si>
    <t>△4,363</t>
    <phoneticPr fontId="2"/>
  </si>
  <si>
    <t>△278</t>
    <phoneticPr fontId="2"/>
  </si>
  <si>
    <t>△4,641</t>
    <phoneticPr fontId="2"/>
  </si>
  <si>
    <t>△4,292</t>
    <phoneticPr fontId="2"/>
  </si>
  <si>
    <t>資料：総務省統計局「国勢調査」</t>
    <rPh sb="3" eb="6">
      <t>ソウムショウ</t>
    </rPh>
    <rPh sb="6" eb="9">
      <t>トウケイキョク</t>
    </rPh>
    <phoneticPr fontId="2"/>
  </si>
  <si>
    <t>年 　次</t>
  </si>
  <si>
    <t>出　生　数</t>
  </si>
  <si>
    <t>死　亡　者　数</t>
  </si>
  <si>
    <t>自然</t>
  </si>
  <si>
    <t>婚姻</t>
  </si>
  <si>
    <t>離婚</t>
  </si>
  <si>
    <t>出生率</t>
  </si>
  <si>
    <t>死亡率</t>
  </si>
  <si>
    <t>婚姻率</t>
  </si>
  <si>
    <t>離婚率</t>
  </si>
  <si>
    <t>市町村</t>
  </si>
  <si>
    <t>総数</t>
  </si>
  <si>
    <t>増加</t>
  </si>
  <si>
    <t>件数</t>
  </si>
  <si>
    <t>（人口千対）</t>
  </si>
  <si>
    <t>平成 16 年</t>
    <phoneticPr fontId="2"/>
  </si>
  <si>
    <t xml:space="preserve">- </t>
    <phoneticPr fontId="2"/>
  </si>
  <si>
    <t>平成 17 年</t>
    <phoneticPr fontId="2"/>
  </si>
  <si>
    <t>２－４．人 口 移 動 数（前年10月1日～当年9月30日）</t>
    <phoneticPr fontId="32"/>
  </si>
  <si>
    <t>（単位：人）(各年10月1日現在)</t>
    <rPh sb="11" eb="12">
      <t>ツキ</t>
    </rPh>
    <phoneticPr fontId="32"/>
  </si>
  <si>
    <t>自  然  動  態</t>
  </si>
  <si>
    <t>社   会   動   態</t>
  </si>
  <si>
    <t xml:space="preserve"> </t>
  </si>
  <si>
    <t>年次</t>
  </si>
  <si>
    <t>10月1日現在</t>
  </si>
  <si>
    <t>出   生</t>
  </si>
  <si>
    <t>死  亡</t>
  </si>
  <si>
    <t>自 然 増 減</t>
  </si>
  <si>
    <t>転      入</t>
  </si>
  <si>
    <t>転       出</t>
  </si>
  <si>
    <t>社 会 増 減</t>
  </si>
  <si>
    <t>差引人口増減</t>
  </si>
  <si>
    <t>うち男</t>
  </si>
  <si>
    <t>県  内</t>
  </si>
  <si>
    <t>県外</t>
  </si>
  <si>
    <t>県  外</t>
  </si>
  <si>
    <t>平成14年</t>
    <phoneticPr fontId="32"/>
  </si>
  <si>
    <t>平成15年</t>
    <phoneticPr fontId="32"/>
  </si>
  <si>
    <t>平成16年</t>
    <phoneticPr fontId="32"/>
  </si>
  <si>
    <t>平成17年</t>
    <phoneticPr fontId="32"/>
  </si>
  <si>
    <t>△191</t>
    <phoneticPr fontId="2"/>
  </si>
  <si>
    <t>△95</t>
    <phoneticPr fontId="2"/>
  </si>
  <si>
    <t>△430</t>
    <phoneticPr fontId="2"/>
  </si>
  <si>
    <t>△330</t>
    <phoneticPr fontId="2"/>
  </si>
  <si>
    <t>△621</t>
    <phoneticPr fontId="2"/>
  </si>
  <si>
    <t>△425</t>
    <phoneticPr fontId="2"/>
  </si>
  <si>
    <t xml:space="preserve"> </t>
    <phoneticPr fontId="2"/>
  </si>
  <si>
    <t>△192</t>
    <phoneticPr fontId="2"/>
  </si>
  <si>
    <t>△92</t>
    <phoneticPr fontId="2"/>
  </si>
  <si>
    <t>△４１１</t>
    <phoneticPr fontId="2"/>
  </si>
  <si>
    <t>△326</t>
    <phoneticPr fontId="2"/>
  </si>
  <si>
    <t>△603</t>
    <phoneticPr fontId="2"/>
  </si>
  <si>
    <t>△418</t>
    <phoneticPr fontId="2"/>
  </si>
  <si>
    <t>△3</t>
    <phoneticPr fontId="2"/>
  </si>
  <si>
    <t>△19</t>
    <phoneticPr fontId="2"/>
  </si>
  <si>
    <t>△４</t>
    <phoneticPr fontId="2"/>
  </si>
  <si>
    <t>△18</t>
    <phoneticPr fontId="2"/>
  </si>
  <si>
    <t>△7</t>
    <phoneticPr fontId="2"/>
  </si>
  <si>
    <t>平成18年</t>
    <phoneticPr fontId="32"/>
  </si>
  <si>
    <t>　</t>
    <phoneticPr fontId="2"/>
  </si>
  <si>
    <t>△１６１</t>
    <phoneticPr fontId="2"/>
  </si>
  <si>
    <t>△445</t>
    <phoneticPr fontId="2"/>
  </si>
  <si>
    <t>平成19年</t>
    <phoneticPr fontId="32"/>
  </si>
  <si>
    <t>平成20年</t>
    <phoneticPr fontId="32"/>
  </si>
  <si>
    <t>平成21年</t>
    <phoneticPr fontId="32"/>
  </si>
  <si>
    <t>平成22年</t>
    <phoneticPr fontId="32"/>
  </si>
  <si>
    <t>平成23年</t>
    <phoneticPr fontId="32"/>
  </si>
  <si>
    <t>平成24年</t>
    <phoneticPr fontId="32"/>
  </si>
  <si>
    <t>平成25年</t>
    <phoneticPr fontId="32"/>
  </si>
  <si>
    <t>平成26年</t>
    <phoneticPr fontId="32"/>
  </si>
  <si>
    <t>平成27年</t>
    <phoneticPr fontId="32"/>
  </si>
  <si>
    <t>平成28年</t>
    <phoneticPr fontId="32"/>
  </si>
  <si>
    <t>平成29年</t>
    <phoneticPr fontId="32"/>
  </si>
  <si>
    <t>２－３．人口集中地区（ＤＩＤｓ）</t>
    <rPh sb="4" eb="6">
      <t>ジンコウ</t>
    </rPh>
    <rPh sb="6" eb="8">
      <t>シュウチュウ</t>
    </rPh>
    <rPh sb="8" eb="10">
      <t>チク</t>
    </rPh>
    <phoneticPr fontId="2"/>
  </si>
  <si>
    <t>(各年10月1日現在)</t>
    <phoneticPr fontId="2"/>
  </si>
  <si>
    <t>面　　　積</t>
    <rPh sb="0" eb="5">
      <t>メンセキ</t>
    </rPh>
    <phoneticPr fontId="2"/>
  </si>
  <si>
    <t>人　　　口</t>
    <rPh sb="4" eb="5">
      <t>クチ</t>
    </rPh>
    <phoneticPr fontId="2"/>
  </si>
  <si>
    <t>行政区域</t>
  </si>
  <si>
    <t>比　　率</t>
    <phoneticPr fontId="2"/>
  </si>
  <si>
    <t>人　　口</t>
    <phoneticPr fontId="2"/>
  </si>
  <si>
    <t>比　　率</t>
    <rPh sb="0" eb="4">
      <t>ヒリツ</t>
    </rPh>
    <phoneticPr fontId="2"/>
  </si>
  <si>
    <t>集中地区</t>
  </si>
  <si>
    <t>集中地区</t>
    <phoneticPr fontId="2"/>
  </si>
  <si>
    <t>％</t>
    <phoneticPr fontId="2"/>
  </si>
  <si>
    <t>人</t>
    <phoneticPr fontId="2"/>
  </si>
  <si>
    <t>昭和５０年</t>
  </si>
  <si>
    <t>５５年</t>
  </si>
  <si>
    <t>６０年</t>
  </si>
  <si>
    <t>平成　２年</t>
    <phoneticPr fontId="2"/>
  </si>
  <si>
    <t>７年</t>
  </si>
  <si>
    <t>１２年</t>
    <phoneticPr fontId="2"/>
  </si>
  <si>
    <t>２－２．旧市町村別人口・世帯の推移</t>
    <rPh sb="4" eb="5">
      <t>キュウ</t>
    </rPh>
    <rPh sb="5" eb="8">
      <t>シチョウソン</t>
    </rPh>
    <rPh sb="8" eb="9">
      <t>ベツ</t>
    </rPh>
    <rPh sb="9" eb="11">
      <t>ジンコウ</t>
    </rPh>
    <rPh sb="12" eb="14">
      <t>セタイ</t>
    </rPh>
    <rPh sb="15" eb="17">
      <t>スイイ</t>
    </rPh>
    <phoneticPr fontId="2"/>
  </si>
  <si>
    <t>(単位：人、世帯)(各年10月1日現在)</t>
    <rPh sb="1" eb="3">
      <t>タンイ</t>
    </rPh>
    <rPh sb="4" eb="5">
      <t>ニン</t>
    </rPh>
    <rPh sb="6" eb="8">
      <t>セタイ</t>
    </rPh>
    <phoneticPr fontId="2"/>
  </si>
  <si>
    <t>唐津</t>
    <rPh sb="0" eb="2">
      <t>カラツ</t>
    </rPh>
    <phoneticPr fontId="2"/>
  </si>
  <si>
    <t>浜玉</t>
    <rPh sb="0" eb="2">
      <t>ハマタマ</t>
    </rPh>
    <phoneticPr fontId="2"/>
  </si>
  <si>
    <t>厳木</t>
    <rPh sb="0" eb="2">
      <t>キュウラギ</t>
    </rPh>
    <phoneticPr fontId="2"/>
  </si>
  <si>
    <t>相知</t>
    <rPh sb="0" eb="2">
      <t>オウチ</t>
    </rPh>
    <phoneticPr fontId="2"/>
  </si>
  <si>
    <t>北波多</t>
    <rPh sb="0" eb="3">
      <t>キタハタ</t>
    </rPh>
    <phoneticPr fontId="2"/>
  </si>
  <si>
    <t>肥前</t>
    <rPh sb="0" eb="2">
      <t>ヒゼン</t>
    </rPh>
    <phoneticPr fontId="2"/>
  </si>
  <si>
    <t>鎮西</t>
    <rPh sb="0" eb="2">
      <t>チンゼイ</t>
    </rPh>
    <phoneticPr fontId="2"/>
  </si>
  <si>
    <t>呼子</t>
    <rPh sb="0" eb="2">
      <t>ヨブコ</t>
    </rPh>
    <phoneticPr fontId="2"/>
  </si>
  <si>
    <t>七山</t>
    <rPh sb="0" eb="2">
      <t>ナナヤマ</t>
    </rPh>
    <phoneticPr fontId="2"/>
  </si>
  <si>
    <t>人口・総数</t>
    <rPh sb="0" eb="2">
      <t>ジンコウ</t>
    </rPh>
    <rPh sb="3" eb="5">
      <t>ソウスウ</t>
    </rPh>
    <phoneticPr fontId="2"/>
  </si>
  <si>
    <t>昭和30年</t>
    <rPh sb="0" eb="2">
      <t>ショウワ</t>
    </rPh>
    <rPh sb="4" eb="5">
      <t>ネン</t>
    </rPh>
    <phoneticPr fontId="2"/>
  </si>
  <si>
    <t>35年</t>
    <rPh sb="2" eb="3">
      <t>ネン</t>
    </rPh>
    <phoneticPr fontId="2"/>
  </si>
  <si>
    <t>40年</t>
    <rPh sb="2" eb="3">
      <t>ネン</t>
    </rPh>
    <phoneticPr fontId="2"/>
  </si>
  <si>
    <t>45年</t>
    <rPh sb="2" eb="3">
      <t>ネン</t>
    </rPh>
    <phoneticPr fontId="2"/>
  </si>
  <si>
    <t>50年</t>
    <rPh sb="2" eb="3">
      <t>ネン</t>
    </rPh>
    <phoneticPr fontId="2"/>
  </si>
  <si>
    <t>55年</t>
    <rPh sb="2" eb="3">
      <t>ネン</t>
    </rPh>
    <phoneticPr fontId="2"/>
  </si>
  <si>
    <t>60年</t>
    <rPh sb="2" eb="3">
      <t>ネン</t>
    </rPh>
    <phoneticPr fontId="2"/>
  </si>
  <si>
    <t>平成 2年</t>
    <rPh sb="0" eb="2">
      <t>ヘイセイ</t>
    </rPh>
    <rPh sb="4" eb="5">
      <t>ネン</t>
    </rPh>
    <phoneticPr fontId="2"/>
  </si>
  <si>
    <t>7年</t>
    <rPh sb="1" eb="2">
      <t>ネン</t>
    </rPh>
    <phoneticPr fontId="2"/>
  </si>
  <si>
    <t>27年</t>
    <rPh sb="2" eb="3">
      <t>ネン</t>
    </rPh>
    <phoneticPr fontId="2"/>
  </si>
  <si>
    <t>人口・男</t>
    <rPh sb="0" eb="2">
      <t>ジンコウ</t>
    </rPh>
    <rPh sb="3" eb="4">
      <t>オトコ</t>
    </rPh>
    <phoneticPr fontId="2"/>
  </si>
  <si>
    <t>人口・女</t>
    <rPh sb="0" eb="2">
      <t>ジンコウ</t>
    </rPh>
    <rPh sb="3" eb="4">
      <t>オンナ</t>
    </rPh>
    <phoneticPr fontId="2"/>
  </si>
  <si>
    <t>世帯</t>
    <rPh sb="0" eb="2">
      <t>セタイ</t>
    </rPh>
    <phoneticPr fontId="2"/>
  </si>
  <si>
    <t>資料：総務省統計局「国勢調査」</t>
    <rPh sb="0" eb="2">
      <t>シリョウ</t>
    </rPh>
    <rPh sb="3" eb="6">
      <t>ソウムショウ</t>
    </rPh>
    <rPh sb="6" eb="9">
      <t>トウケイキョク</t>
    </rPh>
    <rPh sb="10" eb="12">
      <t>コクセイ</t>
    </rPh>
    <rPh sb="12" eb="14">
      <t>チョウサ</t>
    </rPh>
    <phoneticPr fontId="2"/>
  </si>
  <si>
    <t>２－１．人口・面積及び人口密度の推移</t>
    <rPh sb="4" eb="6">
      <t>ジンコウ</t>
    </rPh>
    <rPh sb="7" eb="9">
      <t>メンセキ</t>
    </rPh>
    <rPh sb="9" eb="10">
      <t>オヨ</t>
    </rPh>
    <rPh sb="11" eb="13">
      <t>ジンコウ</t>
    </rPh>
    <rPh sb="13" eb="15">
      <t>ミツド</t>
    </rPh>
    <rPh sb="16" eb="18">
      <t>スイイ</t>
    </rPh>
    <phoneticPr fontId="2"/>
  </si>
  <si>
    <t>年　次</t>
    <rPh sb="0" eb="1">
      <t>ネン</t>
    </rPh>
    <rPh sb="2" eb="3">
      <t>ツギ</t>
    </rPh>
    <phoneticPr fontId="2"/>
  </si>
  <si>
    <t>面積</t>
  </si>
  <si>
    <t>人口（人）</t>
  </si>
  <si>
    <t>人口密度</t>
  </si>
  <si>
    <t>一世帯</t>
  </si>
  <si>
    <t>１ｋ㎡当り</t>
  </si>
  <si>
    <t>当り人口</t>
  </si>
  <si>
    <t>摘　　　　　　　　要</t>
    <phoneticPr fontId="2"/>
  </si>
  <si>
    <t>(ｋ㎡)</t>
    <phoneticPr fontId="2"/>
  </si>
  <si>
    <t>（世帯）</t>
  </si>
  <si>
    <t>大正9年</t>
    <phoneticPr fontId="2"/>
  </si>
  <si>
    <t>－</t>
    <phoneticPr fontId="2"/>
  </si>
  <si>
    <t>唐津町（明２２.４.１町制施行）</t>
    <rPh sb="0" eb="2">
      <t>カラツ</t>
    </rPh>
    <rPh sb="2" eb="3">
      <t>マチ</t>
    </rPh>
    <rPh sb="4" eb="5">
      <t>メイ</t>
    </rPh>
    <rPh sb="11" eb="12">
      <t>マチ</t>
    </rPh>
    <rPh sb="12" eb="13">
      <t>セイ</t>
    </rPh>
    <rPh sb="13" eb="15">
      <t>セコウ</t>
    </rPh>
    <phoneticPr fontId="2"/>
  </si>
  <si>
    <t>14年</t>
    <phoneticPr fontId="2"/>
  </si>
  <si>
    <t>満島村合併（大１３.１.１）</t>
    <rPh sb="0" eb="2">
      <t>ミツシマ</t>
    </rPh>
    <rPh sb="2" eb="3">
      <t>ムラ</t>
    </rPh>
    <rPh sb="3" eb="5">
      <t>ガッペイ</t>
    </rPh>
    <rPh sb="6" eb="7">
      <t>ダイ</t>
    </rPh>
    <phoneticPr fontId="2"/>
  </si>
  <si>
    <t>唐津村合併（昭６.２.１）</t>
    <rPh sb="0" eb="2">
      <t>カラツ</t>
    </rPh>
    <rPh sb="2" eb="3">
      <t>ムラ</t>
    </rPh>
    <rPh sb="3" eb="5">
      <t>ガッペイ</t>
    </rPh>
    <rPh sb="6" eb="7">
      <t>ショウ</t>
    </rPh>
    <phoneticPr fontId="2"/>
  </si>
  <si>
    <t>昭和5年</t>
    <phoneticPr fontId="2"/>
  </si>
  <si>
    <t xml:space="preserve">  市制施行（昭７.１.１）
　人口 ３２，９４５ 人
　世帯 　６，５０８世帯</t>
    <rPh sb="2" eb="4">
      <t>シセイ</t>
    </rPh>
    <rPh sb="4" eb="6">
      <t>セコウ</t>
    </rPh>
    <rPh sb="7" eb="8">
      <t>ショウ</t>
    </rPh>
    <phoneticPr fontId="2"/>
  </si>
  <si>
    <t>10年</t>
    <phoneticPr fontId="2"/>
  </si>
  <si>
    <t>15年</t>
    <phoneticPr fontId="2"/>
  </si>
  <si>
    <t>佐志町合併（昭１６.１１.３）</t>
    <phoneticPr fontId="2"/>
  </si>
  <si>
    <t>22年</t>
    <phoneticPr fontId="2"/>
  </si>
  <si>
    <t>25年</t>
    <phoneticPr fontId="2"/>
  </si>
  <si>
    <t>鏡村、久里村、鬼塚村、湊村
 合併（昭２９.１１.１）</t>
    <phoneticPr fontId="2"/>
  </si>
  <si>
    <t>30年</t>
    <phoneticPr fontId="2"/>
  </si>
  <si>
    <t>北波多村白石編入（昭３０.１.１）
切木村一部編入（昭３３.１.１）</t>
    <phoneticPr fontId="2"/>
  </si>
  <si>
    <t>35年</t>
  </si>
  <si>
    <t>40年</t>
    <phoneticPr fontId="2"/>
  </si>
  <si>
    <t>45年</t>
    <phoneticPr fontId="2"/>
  </si>
  <si>
    <t>50年</t>
    <phoneticPr fontId="2"/>
  </si>
  <si>
    <t>55年</t>
    <phoneticPr fontId="2"/>
  </si>
  <si>
    <t>60年</t>
    <phoneticPr fontId="2"/>
  </si>
  <si>
    <t>平成2年</t>
    <phoneticPr fontId="2"/>
  </si>
  <si>
    <t>7年</t>
    <phoneticPr fontId="2"/>
  </si>
  <si>
    <t>唐津市、浜玉町、厳木町、相知町、北波多村、肥前町、鎮西町、呼子町が合併し、新「唐津市」誕生（平１７．１．１）</t>
    <rPh sb="0" eb="3">
      <t>カラツシ</t>
    </rPh>
    <rPh sb="4" eb="6">
      <t>ハマタマ</t>
    </rPh>
    <rPh sb="6" eb="7">
      <t>マチ</t>
    </rPh>
    <rPh sb="8" eb="11">
      <t>キュウラギマチ</t>
    </rPh>
    <rPh sb="12" eb="14">
      <t>オウチ</t>
    </rPh>
    <rPh sb="14" eb="15">
      <t>マチ</t>
    </rPh>
    <rPh sb="16" eb="19">
      <t>キタハタ</t>
    </rPh>
    <rPh sb="19" eb="20">
      <t>ムラ</t>
    </rPh>
    <rPh sb="21" eb="24">
      <t>ヒゼンチョウ</t>
    </rPh>
    <rPh sb="25" eb="28">
      <t>チンゼイチョウ</t>
    </rPh>
    <rPh sb="29" eb="32">
      <t>ヨブコチョウ</t>
    </rPh>
    <rPh sb="33" eb="35">
      <t>ガッペイ</t>
    </rPh>
    <rPh sb="37" eb="38">
      <t>シン</t>
    </rPh>
    <rPh sb="39" eb="42">
      <t>カラツシ</t>
    </rPh>
    <rPh sb="43" eb="45">
      <t>タンジョウ</t>
    </rPh>
    <rPh sb="46" eb="47">
      <t>ヘイ</t>
    </rPh>
    <phoneticPr fontId="2"/>
  </si>
  <si>
    <t>424.56
※62.89</t>
    <phoneticPr fontId="2"/>
  </si>
  <si>
    <t>128,564
※2,552</t>
    <phoneticPr fontId="2"/>
  </si>
  <si>
    <t>59,962
※1,205</t>
    <phoneticPr fontId="2"/>
  </si>
  <si>
    <t>68,602
※1,347</t>
    <phoneticPr fontId="2"/>
  </si>
  <si>
    <t>302.8
※40.6</t>
    <phoneticPr fontId="2"/>
  </si>
  <si>
    <t>42,742
※636</t>
    <phoneticPr fontId="2"/>
  </si>
  <si>
    <t>3.01
※4.01</t>
    <phoneticPr fontId="2"/>
  </si>
  <si>
    <t>七山村合併（平１８．１．１）</t>
    <rPh sb="0" eb="3">
      <t>ナナヤマムラ</t>
    </rPh>
    <rPh sb="3" eb="5">
      <t>ガッペイ</t>
    </rPh>
    <rPh sb="6" eb="7">
      <t>ヘイ</t>
    </rPh>
    <phoneticPr fontId="2"/>
  </si>
  <si>
    <t>資料：旧唐津市の大正9年､14年､昭和5年は昭和7年市制施行区域内組替人口。ほかは総務省統計局「国勢調査」人口</t>
    <rPh sb="0" eb="2">
      <t>シリョウ</t>
    </rPh>
    <rPh sb="3" eb="4">
      <t>キュウ</t>
    </rPh>
    <rPh sb="4" eb="7">
      <t>カラツシ</t>
    </rPh>
    <rPh sb="15" eb="16">
      <t>ネン</t>
    </rPh>
    <rPh sb="41" eb="44">
      <t>ソウムショウ</t>
    </rPh>
    <rPh sb="44" eb="47">
      <t>トウケイキョク</t>
    </rPh>
    <rPh sb="48" eb="50">
      <t>コクセイ</t>
    </rPh>
    <rPh sb="50" eb="52">
      <t>チョウサ</t>
    </rPh>
    <rPh sb="53" eb="55">
      <t>ジンコウ</t>
    </rPh>
    <phoneticPr fontId="2"/>
  </si>
  <si>
    <t>　　　面積は国土地理院市区町村面積調による</t>
    <rPh sb="3" eb="5">
      <t>メンセキ</t>
    </rPh>
    <rPh sb="6" eb="8">
      <t>コクド</t>
    </rPh>
    <rPh sb="8" eb="10">
      <t>チリ</t>
    </rPh>
    <rPh sb="10" eb="11">
      <t>イン</t>
    </rPh>
    <rPh sb="11" eb="13">
      <t>シク</t>
    </rPh>
    <rPh sb="13" eb="15">
      <t>チョウソン</t>
    </rPh>
    <rPh sb="15" eb="17">
      <t>メンセキ</t>
    </rPh>
    <rPh sb="17" eb="18">
      <t>シラ</t>
    </rPh>
    <phoneticPr fontId="2"/>
  </si>
  <si>
    <t>　             政策部市政戦略課</t>
    <rPh sb="14" eb="16">
      <t>セイサク</t>
    </rPh>
    <rPh sb="16" eb="17">
      <t>ブ</t>
    </rPh>
    <rPh sb="17" eb="19">
      <t>シセイ</t>
    </rPh>
    <rPh sb="19" eb="21">
      <t>センリャク</t>
    </rPh>
    <rPh sb="21" eb="22">
      <t>カ</t>
    </rPh>
    <phoneticPr fontId="2"/>
  </si>
  <si>
    <t>東</t>
  </si>
  <si>
    <t>緑山</t>
  </si>
  <si>
    <t>西</t>
  </si>
  <si>
    <t>長部田</t>
  </si>
  <si>
    <t>砂子</t>
  </si>
  <si>
    <t>新長</t>
  </si>
  <si>
    <t>鬼木</t>
  </si>
  <si>
    <t>一堂</t>
  </si>
  <si>
    <t>高倉</t>
  </si>
  <si>
    <t>先方町</t>
  </si>
  <si>
    <t>野田</t>
  </si>
  <si>
    <t>元組</t>
  </si>
  <si>
    <t>海士町</t>
  </si>
  <si>
    <t>茜屋町</t>
  </si>
  <si>
    <t>釣町</t>
  </si>
  <si>
    <t>畑ヶ中</t>
  </si>
  <si>
    <t>小倉町</t>
  </si>
  <si>
    <t>沙子</t>
  </si>
  <si>
    <t>麦原</t>
  </si>
  <si>
    <t>先部</t>
  </si>
  <si>
    <t>天満町</t>
  </si>
  <si>
    <t>浦方</t>
  </si>
  <si>
    <t>松浦町</t>
  </si>
  <si>
    <t>殿山</t>
  </si>
  <si>
    <t>川端町</t>
  </si>
  <si>
    <t>上相知</t>
  </si>
  <si>
    <t>先方</t>
  </si>
  <si>
    <t>愛宕町</t>
  </si>
  <si>
    <t>古里</t>
  </si>
  <si>
    <t>坊中</t>
  </si>
  <si>
    <t>座主</t>
  </si>
  <si>
    <t>戸房</t>
  </si>
  <si>
    <t>古瀬</t>
  </si>
  <si>
    <t>前田</t>
  </si>
  <si>
    <t>西和田</t>
  </si>
  <si>
    <t>竹ノ内</t>
  </si>
  <si>
    <t>草場</t>
  </si>
  <si>
    <t>和田</t>
  </si>
  <si>
    <t>今坂</t>
  </si>
  <si>
    <t>池</t>
  </si>
  <si>
    <t>鳥巣</t>
  </si>
  <si>
    <t>蕨野</t>
  </si>
  <si>
    <t>尾部田</t>
  </si>
  <si>
    <t>山手町</t>
  </si>
  <si>
    <t>旭ヶ丘</t>
  </si>
  <si>
    <t>高見台</t>
  </si>
  <si>
    <t>のぞみ</t>
  </si>
  <si>
    <t>新屋敷</t>
  </si>
  <si>
    <t>椋ノ木</t>
  </si>
  <si>
    <t>注1） 昭和30年の浜玉・鎮西の数値は組替人口及び組替世帯数</t>
    <rPh sb="0" eb="1">
      <t>チュウ</t>
    </rPh>
    <rPh sb="4" eb="6">
      <t>ショウワ</t>
    </rPh>
    <rPh sb="8" eb="9">
      <t>ネン</t>
    </rPh>
    <rPh sb="16" eb="18">
      <t>スウチ</t>
    </rPh>
    <rPh sb="19" eb="21">
      <t>クミカエ</t>
    </rPh>
    <rPh sb="21" eb="23">
      <t>ジンコウ</t>
    </rPh>
    <rPh sb="23" eb="24">
      <t>オヨ</t>
    </rPh>
    <rPh sb="25" eb="27">
      <t>クミカエ</t>
    </rPh>
    <rPh sb="27" eb="30">
      <t>セタイスウ</t>
    </rPh>
    <phoneticPr fontId="2"/>
  </si>
  <si>
    <t>注2） 昭和30年の肥前の数値は旧入野村と旧切木村の計</t>
    <rPh sb="0" eb="1">
      <t>チュウ</t>
    </rPh>
    <rPh sb="4" eb="6">
      <t>ショウワ</t>
    </rPh>
    <rPh sb="8" eb="9">
      <t>ネン</t>
    </rPh>
    <rPh sb="10" eb="12">
      <t>ヒゼン</t>
    </rPh>
    <rPh sb="13" eb="15">
      <t>スウチ</t>
    </rPh>
    <rPh sb="16" eb="17">
      <t>キュウ</t>
    </rPh>
    <rPh sb="17" eb="18">
      <t>イ</t>
    </rPh>
    <rPh sb="18" eb="20">
      <t>ノムラ</t>
    </rPh>
    <rPh sb="21" eb="22">
      <t>キュウ</t>
    </rPh>
    <rPh sb="22" eb="23">
      <t>キ</t>
    </rPh>
    <rPh sb="23" eb="24">
      <t>キ</t>
    </rPh>
    <rPh sb="24" eb="25">
      <t>ムラ</t>
    </rPh>
    <rPh sb="26" eb="27">
      <t>ケイ</t>
    </rPh>
    <phoneticPr fontId="2"/>
  </si>
  <si>
    <t>注1） 平成12年までは旧唐津市の数値</t>
    <rPh sb="0" eb="1">
      <t>チュウ</t>
    </rPh>
    <rPh sb="4" eb="6">
      <t>ヘイセイ</t>
    </rPh>
    <rPh sb="8" eb="9">
      <t>ネン</t>
    </rPh>
    <rPh sb="12" eb="13">
      <t>キュウ</t>
    </rPh>
    <rPh sb="13" eb="16">
      <t>カラツシ</t>
    </rPh>
    <rPh sb="17" eb="19">
      <t>スウチ</t>
    </rPh>
    <phoneticPr fontId="2"/>
  </si>
  <si>
    <t>注2） 平成17年は七山を含まない</t>
    <rPh sb="0" eb="1">
      <t>チュウ</t>
    </rPh>
    <rPh sb="4" eb="6">
      <t>ヘイセイ</t>
    </rPh>
    <rPh sb="8" eb="9">
      <t>ネン</t>
    </rPh>
    <rPh sb="10" eb="12">
      <t>ナナヤマ</t>
    </rPh>
    <rPh sb="13" eb="14">
      <t>フク</t>
    </rPh>
    <phoneticPr fontId="2"/>
  </si>
  <si>
    <t>２－８．他市町村への15歳以上通勤通学者（流出人口）</t>
    <rPh sb="4" eb="5">
      <t>タ</t>
    </rPh>
    <rPh sb="5" eb="8">
      <t>シチョウソン</t>
    </rPh>
    <rPh sb="12" eb="15">
      <t>サイイジョウ</t>
    </rPh>
    <rPh sb="15" eb="17">
      <t>ツウキン</t>
    </rPh>
    <rPh sb="17" eb="20">
      <t>ツウガクシャ</t>
    </rPh>
    <rPh sb="21" eb="23">
      <t>リュウシュツ</t>
    </rPh>
    <rPh sb="23" eb="25">
      <t>ジンコウ</t>
    </rPh>
    <phoneticPr fontId="2"/>
  </si>
  <si>
    <t>（総数には不詳数含む）</t>
    <phoneticPr fontId="2"/>
  </si>
  <si>
    <t>平成12年</t>
    <rPh sb="0" eb="2">
      <t>ヘイセイ</t>
    </rPh>
    <rPh sb="4" eb="5">
      <t>ネン</t>
    </rPh>
    <phoneticPr fontId="2"/>
  </si>
  <si>
    <t>平成17年</t>
    <rPh sb="0" eb="2">
      <t>ヘイセイ</t>
    </rPh>
    <rPh sb="4" eb="5">
      <t>ネン</t>
    </rPh>
    <phoneticPr fontId="2"/>
  </si>
  <si>
    <t>平成22年</t>
    <rPh sb="0" eb="2">
      <t>ヘイセイ</t>
    </rPh>
    <rPh sb="4" eb="5">
      <t>ネン</t>
    </rPh>
    <phoneticPr fontId="2"/>
  </si>
  <si>
    <t>平成27年</t>
    <rPh sb="0" eb="2">
      <t>ヘイセイ</t>
    </rPh>
    <phoneticPr fontId="2"/>
  </si>
  <si>
    <t>注1） 平成16年までは旧唐津市の数</t>
    <rPh sb="0" eb="1">
      <t>チュウ</t>
    </rPh>
    <rPh sb="4" eb="6">
      <t>ヘイセイ</t>
    </rPh>
    <rPh sb="8" eb="9">
      <t>ネン</t>
    </rPh>
    <rPh sb="12" eb="13">
      <t>キュウ</t>
    </rPh>
    <rPh sb="13" eb="15">
      <t>カラツ</t>
    </rPh>
    <rPh sb="15" eb="16">
      <t>シ</t>
    </rPh>
    <rPh sb="17" eb="18">
      <t>カズ</t>
    </rPh>
    <phoneticPr fontId="2"/>
  </si>
  <si>
    <t>令和２年</t>
    <rPh sb="0" eb="2">
      <t>レイワ</t>
    </rPh>
    <rPh sb="3" eb="4">
      <t>ネン</t>
    </rPh>
    <phoneticPr fontId="9"/>
  </si>
  <si>
    <t>平成３１年</t>
    <rPh sb="0" eb="2">
      <t>ヘイセイ</t>
    </rPh>
    <rPh sb="4" eb="5">
      <t>ネン</t>
    </rPh>
    <phoneticPr fontId="9"/>
  </si>
  <si>
    <t>３１年</t>
    <rPh sb="2" eb="3">
      <t>ネン</t>
    </rPh>
    <phoneticPr fontId="2"/>
  </si>
  <si>
    <t>令和２年</t>
    <rPh sb="0" eb="2">
      <t>レイワ</t>
    </rPh>
    <rPh sb="3" eb="4">
      <t>ネン</t>
    </rPh>
    <phoneticPr fontId="2"/>
  </si>
  <si>
    <t>平成30年</t>
    <phoneticPr fontId="32"/>
  </si>
  <si>
    <t>令和元年</t>
    <rPh sb="0" eb="2">
      <t>レイワ</t>
    </rPh>
    <rPh sb="2" eb="3">
      <t>モト</t>
    </rPh>
    <rPh sb="3" eb="4">
      <t>トシ</t>
    </rPh>
    <phoneticPr fontId="32"/>
  </si>
  <si>
    <t>資料：佐賀県統計分析課｢佐賀県人口移動調査｣</t>
    <rPh sb="3" eb="5">
      <t>サガ</t>
    </rPh>
    <rPh sb="8" eb="10">
      <t>ブンセキ</t>
    </rPh>
    <rPh sb="10" eb="11">
      <t>カ</t>
    </rPh>
    <phoneticPr fontId="2"/>
  </si>
  <si>
    <r>
      <t>ｋｍ</t>
    </r>
    <r>
      <rPr>
        <vertAlign val="superscript"/>
        <sz val="10"/>
        <color theme="1"/>
        <rFont val="ＭＳ 明朝"/>
        <family val="1"/>
        <charset val="128"/>
      </rPr>
      <t>２</t>
    </r>
    <phoneticPr fontId="2"/>
  </si>
  <si>
    <t>注1） 平成12年までは旧唐津市の面積、人口、世帯</t>
    <rPh sb="4" eb="6">
      <t>ヘイセイ</t>
    </rPh>
    <rPh sb="8" eb="9">
      <t>ネン</t>
    </rPh>
    <rPh sb="12" eb="13">
      <t>キュウ</t>
    </rPh>
    <rPh sb="13" eb="16">
      <t>カラツシ</t>
    </rPh>
    <rPh sb="17" eb="19">
      <t>メンセキ</t>
    </rPh>
    <rPh sb="20" eb="22">
      <t>ジンコウ</t>
    </rPh>
    <rPh sb="23" eb="25">
      <t>セタイ</t>
    </rPh>
    <phoneticPr fontId="2"/>
  </si>
  <si>
    <t>注2） 平成17年の※印は七山村の面積、人口、世帯（外数）</t>
    <rPh sb="0" eb="1">
      <t>チュウ</t>
    </rPh>
    <rPh sb="4" eb="6">
      <t>ヘイセイ</t>
    </rPh>
    <rPh sb="8" eb="9">
      <t>ネン</t>
    </rPh>
    <rPh sb="11" eb="12">
      <t>イン</t>
    </rPh>
    <rPh sb="13" eb="16">
      <t>ナナヤマムラ</t>
    </rPh>
    <rPh sb="17" eb="19">
      <t>メンセキ</t>
    </rPh>
    <rPh sb="20" eb="22">
      <t>ジンコウ</t>
    </rPh>
    <rPh sb="23" eb="25">
      <t>セタイ</t>
    </rPh>
    <rPh sb="26" eb="27">
      <t>ソト</t>
    </rPh>
    <rPh sb="27" eb="28">
      <t>スウ</t>
    </rPh>
    <phoneticPr fontId="2"/>
  </si>
  <si>
    <t>注3） １世帯当たり人口は総人口を総世帯数で割ったもの</t>
    <rPh sb="0" eb="1">
      <t>チュウ</t>
    </rPh>
    <rPh sb="5" eb="7">
      <t>セタイ</t>
    </rPh>
    <rPh sb="7" eb="8">
      <t>ア</t>
    </rPh>
    <rPh sb="10" eb="12">
      <t>ジンコウ</t>
    </rPh>
    <rPh sb="13" eb="16">
      <t>ソウジンコウ</t>
    </rPh>
    <rPh sb="17" eb="18">
      <t>ソウ</t>
    </rPh>
    <rPh sb="18" eb="20">
      <t>セタイ</t>
    </rPh>
    <rPh sb="20" eb="21">
      <t>カズ</t>
    </rPh>
    <rPh sb="22" eb="23">
      <t>ワ</t>
    </rPh>
    <phoneticPr fontId="2"/>
  </si>
  <si>
    <t>令和２年</t>
    <rPh sb="0" eb="2">
      <t>レイワ</t>
    </rPh>
    <rPh sb="3" eb="4">
      <t>トシ</t>
    </rPh>
    <phoneticPr fontId="32"/>
  </si>
  <si>
    <t>注1） 平成17年、平成22年、平成27年の10月1日現在の人口は総務省統計局「国勢調査」による</t>
    <rPh sb="0" eb="1">
      <t>チュウ</t>
    </rPh>
    <rPh sb="4" eb="6">
      <t>ヘイセイ</t>
    </rPh>
    <rPh sb="8" eb="9">
      <t>ネン</t>
    </rPh>
    <rPh sb="10" eb="12">
      <t>ヘイセイ</t>
    </rPh>
    <rPh sb="14" eb="15">
      <t>ネン</t>
    </rPh>
    <rPh sb="16" eb="18">
      <t>ヘイセイ</t>
    </rPh>
    <rPh sb="20" eb="21">
      <t>ネン</t>
    </rPh>
    <rPh sb="24" eb="25">
      <t>ガツ</t>
    </rPh>
    <rPh sb="26" eb="27">
      <t>ニチ</t>
    </rPh>
    <rPh sb="27" eb="29">
      <t>ゲンザイ</t>
    </rPh>
    <rPh sb="30" eb="32">
      <t>ジンコウ</t>
    </rPh>
    <rPh sb="33" eb="36">
      <t>ソウムショウ</t>
    </rPh>
    <rPh sb="36" eb="39">
      <t>トウケイキョク</t>
    </rPh>
    <rPh sb="40" eb="42">
      <t>コクセイ</t>
    </rPh>
    <rPh sb="42" eb="44">
      <t>チョウサ</t>
    </rPh>
    <phoneticPr fontId="32"/>
  </si>
  <si>
    <t>注2） 人口増減数は人口移動調査における集計であり国勢調査による人口の差引とは一致しない</t>
    <rPh sb="0" eb="1">
      <t>チュウ</t>
    </rPh>
    <phoneticPr fontId="2"/>
  </si>
  <si>
    <t xml:space="preserve">２－５．人　口　動　態 </t>
    <phoneticPr fontId="9"/>
  </si>
  <si>
    <t>(各年3月31日現在)</t>
    <phoneticPr fontId="2"/>
  </si>
  <si>
    <t>令和2年</t>
    <rPh sb="0" eb="2">
      <t>レイワ</t>
    </rPh>
    <phoneticPr fontId="2"/>
  </si>
  <si>
    <t>令和 2年</t>
    <rPh sb="0" eb="2">
      <t>レイワ</t>
    </rPh>
    <rPh sb="4" eb="5">
      <t>ネン</t>
    </rPh>
    <phoneticPr fontId="2"/>
  </si>
  <si>
    <t>令和　２年</t>
    <rPh sb="0" eb="2">
      <t>レイワ</t>
    </rPh>
    <rPh sb="4" eb="5">
      <t>ネン</t>
    </rPh>
    <phoneticPr fontId="2"/>
  </si>
  <si>
    <t>令和 2年</t>
    <rPh sb="0" eb="2">
      <t>レイワ</t>
    </rPh>
    <phoneticPr fontId="2"/>
  </si>
  <si>
    <t>令和元年</t>
    <rPh sb="0" eb="2">
      <t>レイワ</t>
    </rPh>
    <rPh sb="2" eb="4">
      <t>ガンネン</t>
    </rPh>
    <phoneticPr fontId="2"/>
  </si>
  <si>
    <t>令和３年</t>
    <rPh sb="0" eb="2">
      <t>レイワ</t>
    </rPh>
    <rPh sb="3" eb="4">
      <t>ネン</t>
    </rPh>
    <phoneticPr fontId="9"/>
  </si>
  <si>
    <t>資料：佐賀県医務課（厚生労働省「人口動態調査」）</t>
    <rPh sb="3" eb="6">
      <t>サガケン</t>
    </rPh>
    <rPh sb="6" eb="9">
      <t>イムカ</t>
    </rPh>
    <rPh sb="10" eb="15">
      <t>コウセイロウドウショウ</t>
    </rPh>
    <rPh sb="16" eb="22">
      <t>ジンコウドウタイチョウサ</t>
    </rPh>
    <phoneticPr fontId="2"/>
  </si>
  <si>
    <t>（人口千対）</t>
    <phoneticPr fontId="2"/>
  </si>
  <si>
    <t>平成 18 年</t>
    <rPh sb="0" eb="2">
      <t>ヘイセイ</t>
    </rPh>
    <rPh sb="6" eb="7">
      <t>トシ</t>
    </rPh>
    <phoneticPr fontId="2"/>
  </si>
  <si>
    <t>平成 19 年</t>
    <rPh sb="0" eb="2">
      <t>ヘイセイ</t>
    </rPh>
    <rPh sb="6" eb="7">
      <t>トシ</t>
    </rPh>
    <phoneticPr fontId="2"/>
  </si>
  <si>
    <t>平成 20 年</t>
    <rPh sb="0" eb="2">
      <t>ヘイセイ</t>
    </rPh>
    <rPh sb="6" eb="7">
      <t>トシ</t>
    </rPh>
    <phoneticPr fontId="2"/>
  </si>
  <si>
    <t>平成 21 年</t>
    <rPh sb="0" eb="2">
      <t>ヘイセイ</t>
    </rPh>
    <rPh sb="6" eb="7">
      <t>トシ</t>
    </rPh>
    <phoneticPr fontId="2"/>
  </si>
  <si>
    <t>平成 22 年</t>
    <rPh sb="0" eb="2">
      <t>ヘイセイ</t>
    </rPh>
    <rPh sb="6" eb="7">
      <t>トシ</t>
    </rPh>
    <phoneticPr fontId="2"/>
  </si>
  <si>
    <t>平成 23 年</t>
    <rPh sb="0" eb="2">
      <t>ヘイセイ</t>
    </rPh>
    <rPh sb="6" eb="7">
      <t>トシ</t>
    </rPh>
    <phoneticPr fontId="2"/>
  </si>
  <si>
    <t>平成 24 年</t>
    <rPh sb="0" eb="2">
      <t>ヘイセイ</t>
    </rPh>
    <rPh sb="6" eb="7">
      <t>トシ</t>
    </rPh>
    <phoneticPr fontId="2"/>
  </si>
  <si>
    <t>平成 25 年</t>
    <rPh sb="0" eb="2">
      <t>ヘイセイ</t>
    </rPh>
    <rPh sb="6" eb="7">
      <t>トシ</t>
    </rPh>
    <phoneticPr fontId="2"/>
  </si>
  <si>
    <t>平成 26 年</t>
    <rPh sb="0" eb="2">
      <t>ヘイセイ</t>
    </rPh>
    <rPh sb="6" eb="7">
      <t>トシ</t>
    </rPh>
    <phoneticPr fontId="2"/>
  </si>
  <si>
    <t>平成 27 年</t>
    <rPh sb="0" eb="2">
      <t>ヘイセイ</t>
    </rPh>
    <rPh sb="6" eb="7">
      <t>トシ</t>
    </rPh>
    <phoneticPr fontId="2"/>
  </si>
  <si>
    <t>平成 28 年</t>
    <rPh sb="0" eb="2">
      <t>ヘイセイ</t>
    </rPh>
    <rPh sb="6" eb="7">
      <t>トシ</t>
    </rPh>
    <phoneticPr fontId="2"/>
  </si>
  <si>
    <t>平成 29年</t>
    <rPh sb="0" eb="2">
      <t>ヘイセイ</t>
    </rPh>
    <rPh sb="5" eb="6">
      <t>ネン</t>
    </rPh>
    <phoneticPr fontId="2"/>
  </si>
  <si>
    <t>平成 30年</t>
    <rPh sb="0" eb="2">
      <t>ヘイセイ</t>
    </rPh>
    <rPh sb="5" eb="6">
      <t>ネン</t>
    </rPh>
    <phoneticPr fontId="2"/>
  </si>
  <si>
    <t>唐津市</t>
    <phoneticPr fontId="2"/>
  </si>
  <si>
    <t>（単位：人、％）（各年12月31日現在）</t>
    <phoneticPr fontId="2"/>
  </si>
  <si>
    <t>３年</t>
    <rPh sb="1" eb="2">
      <t>ネン</t>
    </rPh>
    <phoneticPr fontId="2"/>
  </si>
  <si>
    <t>(単位：人、世帯）（各年3月31日現在)</t>
    <rPh sb="1" eb="3">
      <t>タンイ</t>
    </rPh>
    <rPh sb="4" eb="5">
      <t>ニン</t>
    </rPh>
    <rPh sb="6" eb="8">
      <t>セタイ</t>
    </rPh>
    <rPh sb="16" eb="17">
      <t>ニチ</t>
    </rPh>
    <phoneticPr fontId="2"/>
  </si>
  <si>
    <t>令和２年</t>
    <rPh sb="0" eb="2">
      <t>レイワ</t>
    </rPh>
    <rPh sb="3" eb="4">
      <t>ネン</t>
    </rPh>
    <phoneticPr fontId="2"/>
  </si>
  <si>
    <t>平成１２年</t>
    <rPh sb="0" eb="2">
      <t>ヘイセイ</t>
    </rPh>
    <phoneticPr fontId="2"/>
  </si>
  <si>
    <t>唐津市</t>
    <rPh sb="0" eb="3">
      <t>カラツシ</t>
    </rPh>
    <phoneticPr fontId="2"/>
  </si>
  <si>
    <t>令和３年</t>
    <rPh sb="0" eb="2">
      <t>レイワ</t>
    </rPh>
    <rPh sb="3" eb="4">
      <t>トシ</t>
    </rPh>
    <phoneticPr fontId="32"/>
  </si>
  <si>
    <t>令和４年</t>
    <rPh sb="0" eb="2">
      <t>レイワ</t>
    </rPh>
    <rPh sb="3" eb="4">
      <t>ネン</t>
    </rPh>
    <phoneticPr fontId="9"/>
  </si>
  <si>
    <t>４年</t>
    <rPh sb="1" eb="2">
      <t>ネン</t>
    </rPh>
    <phoneticPr fontId="2"/>
  </si>
  <si>
    <t>-</t>
    <phoneticPr fontId="2"/>
  </si>
  <si>
    <t>230</t>
    <phoneticPr fontId="2"/>
  </si>
  <si>
    <t>231</t>
    <phoneticPr fontId="2"/>
  </si>
  <si>
    <t>資料：総務省統計局「令和2年国勢調査」</t>
    <rPh sb="10" eb="12">
      <t>レイワ</t>
    </rPh>
    <rPh sb="13" eb="14">
      <t>ネン</t>
    </rPh>
    <rPh sb="14" eb="15">
      <t>ヘイネン</t>
    </rPh>
    <phoneticPr fontId="2"/>
  </si>
  <si>
    <t>231</t>
    <phoneticPr fontId="2"/>
  </si>
  <si>
    <t>町　　　　名</t>
    <phoneticPr fontId="2"/>
  </si>
  <si>
    <t>世帯</t>
    <phoneticPr fontId="2"/>
  </si>
  <si>
    <t>東唐津３丁目</t>
  </si>
  <si>
    <t>大島町</t>
  </si>
  <si>
    <t>和多田天満町１</t>
    <phoneticPr fontId="2"/>
  </si>
  <si>
    <t>町田１丁目</t>
    <phoneticPr fontId="2"/>
  </si>
  <si>
    <t>原東</t>
    <rPh sb="1" eb="2">
      <t>ヒガシ</t>
    </rPh>
    <phoneticPr fontId="2"/>
  </si>
  <si>
    <t>原西</t>
    <rPh sb="1" eb="2">
      <t>ニシ</t>
    </rPh>
    <phoneticPr fontId="2"/>
  </si>
  <si>
    <t>町田３丁目</t>
    <phoneticPr fontId="2"/>
  </si>
  <si>
    <t>町田４丁目</t>
    <phoneticPr fontId="2"/>
  </si>
  <si>
    <t>唐房４丁目</t>
    <phoneticPr fontId="2"/>
  </si>
  <si>
    <t>唐房５丁目</t>
    <phoneticPr fontId="2"/>
  </si>
  <si>
    <t>唐房６丁目</t>
    <phoneticPr fontId="2"/>
  </si>
  <si>
    <t>唐房７丁目</t>
    <phoneticPr fontId="2"/>
  </si>
  <si>
    <t>山本</t>
    <phoneticPr fontId="2"/>
  </si>
  <si>
    <t>二タ子１丁目</t>
  </si>
  <si>
    <t>二タ子２丁目</t>
  </si>
  <si>
    <t>二タ子３丁目東</t>
  </si>
  <si>
    <t>二タ子３丁目西</t>
  </si>
  <si>
    <t>二タ子３丁目南</t>
    <rPh sb="6" eb="7">
      <t>ミナミ</t>
    </rPh>
    <phoneticPr fontId="2"/>
  </si>
  <si>
    <t>西唐津１丁目</t>
  </si>
  <si>
    <t>西唐津２丁目</t>
  </si>
  <si>
    <t>西唐津３丁目</t>
  </si>
  <si>
    <t>東唐津１丁目</t>
  </si>
  <si>
    <t>東唐津２丁目</t>
  </si>
  <si>
    <t>町　名</t>
    <phoneticPr fontId="2"/>
  </si>
  <si>
    <t>浜</t>
    <phoneticPr fontId="2"/>
  </si>
  <si>
    <t>令和４年</t>
    <rPh sb="0" eb="2">
      <t>レイワ</t>
    </rPh>
    <rPh sb="3" eb="4">
      <t>トシ</t>
    </rPh>
    <phoneticPr fontId="32"/>
  </si>
  <si>
    <t>令和３年</t>
    <rPh sb="0" eb="2">
      <t>レイワ</t>
    </rPh>
    <rPh sb="3" eb="4">
      <t>ネン</t>
    </rPh>
    <phoneticPr fontId="2"/>
  </si>
  <si>
    <t>令和５年</t>
    <rPh sb="0" eb="2">
      <t>レイワ</t>
    </rPh>
    <rPh sb="3" eb="4">
      <t>ネン</t>
    </rPh>
    <phoneticPr fontId="9"/>
  </si>
  <si>
    <t>５年</t>
    <rPh sb="1" eb="2">
      <t>ネン</t>
    </rPh>
    <phoneticPr fontId="2"/>
  </si>
  <si>
    <t>令和５年</t>
    <rPh sb="0" eb="2">
      <t>レイワ</t>
    </rPh>
    <rPh sb="3" eb="4">
      <t>トシ</t>
    </rPh>
    <phoneticPr fontId="32"/>
  </si>
  <si>
    <t>令和６年</t>
    <rPh sb="0" eb="2">
      <t>レイワ</t>
    </rPh>
    <rPh sb="3" eb="4">
      <t>トシ</t>
    </rPh>
    <phoneticPr fontId="32"/>
  </si>
  <si>
    <t>令和４年</t>
    <rPh sb="0" eb="2">
      <t>レイワ</t>
    </rPh>
    <rPh sb="3" eb="4">
      <t>ネン</t>
    </rPh>
    <phoneticPr fontId="2"/>
  </si>
  <si>
    <t>令和５年</t>
    <rPh sb="0" eb="2">
      <t>レイワ</t>
    </rPh>
    <rPh sb="3" eb="4">
      <t>ネン</t>
    </rPh>
    <phoneticPr fontId="2"/>
  </si>
  <si>
    <t>令和６年</t>
    <rPh sb="0" eb="2">
      <t>レイワ</t>
    </rPh>
    <rPh sb="3" eb="4">
      <t>ネン</t>
    </rPh>
    <phoneticPr fontId="9"/>
  </si>
  <si>
    <t>令和７年</t>
    <rPh sb="0" eb="2">
      <t>レイワ</t>
    </rPh>
    <rPh sb="3" eb="4">
      <t>ネン</t>
    </rPh>
    <phoneticPr fontId="9"/>
  </si>
  <si>
    <t>６年</t>
    <rPh sb="1" eb="2">
      <t>ネン</t>
    </rPh>
    <phoneticPr fontId="2"/>
  </si>
  <si>
    <t>東唐津４丁目</t>
  </si>
  <si>
    <t>小　　　計</t>
    <rPh sb="0" eb="1">
      <t>ショウ</t>
    </rPh>
    <rPh sb="4" eb="5">
      <t>ケイ</t>
    </rPh>
    <phoneticPr fontId="2"/>
  </si>
  <si>
    <t>和多田用尺東</t>
  </si>
  <si>
    <t>和多田用尺西</t>
    <rPh sb="0" eb="3">
      <t>ワタダ</t>
    </rPh>
    <rPh sb="3" eb="5">
      <t>ヨウジャク</t>
    </rPh>
    <rPh sb="5" eb="6">
      <t>ニシ</t>
    </rPh>
    <phoneticPr fontId="2"/>
  </si>
  <si>
    <t>和多田用尺南</t>
    <rPh sb="0" eb="3">
      <t>ワタダ</t>
    </rPh>
    <rPh sb="3" eb="5">
      <t>ヨウジャク</t>
    </rPh>
    <rPh sb="5" eb="6">
      <t>ミナミ</t>
    </rPh>
    <phoneticPr fontId="2"/>
  </si>
  <si>
    <t>町田２丁目</t>
    <phoneticPr fontId="2"/>
  </si>
  <si>
    <t>唐房１丁目</t>
    <phoneticPr fontId="2"/>
  </si>
  <si>
    <t>町田５丁目</t>
    <phoneticPr fontId="2"/>
  </si>
  <si>
    <t>唐房３丁目</t>
    <phoneticPr fontId="2"/>
  </si>
  <si>
    <t>　小　　　計</t>
    <phoneticPr fontId="2"/>
  </si>
  <si>
    <t>稗田２区</t>
    <phoneticPr fontId="2"/>
  </si>
  <si>
    <t>宮ノ町</t>
    <phoneticPr fontId="2"/>
  </si>
  <si>
    <t>上ヶ倉</t>
    <phoneticPr fontId="2"/>
  </si>
  <si>
    <t>幸ノ元</t>
    <phoneticPr fontId="2"/>
  </si>
  <si>
    <t>米ノ山</t>
    <phoneticPr fontId="2"/>
  </si>
  <si>
    <t>箞木</t>
    <phoneticPr fontId="2"/>
  </si>
  <si>
    <t>　☆住民基本台帳人口</t>
    <phoneticPr fontId="2"/>
  </si>
  <si>
    <t>　☆唐津市面積（国土地理院調） ：487.58K㎡</t>
    <phoneticPr fontId="2"/>
  </si>
  <si>
    <t>稗田１区</t>
    <phoneticPr fontId="2"/>
  </si>
  <si>
    <t>資料：総務省統計局「R2国勢調査」</t>
    <rPh sb="0" eb="2">
      <t>シリョウ</t>
    </rPh>
    <rPh sb="3" eb="6">
      <t>ソウムショウ</t>
    </rPh>
    <rPh sb="6" eb="9">
      <t>トウケイキョク</t>
    </rPh>
    <rPh sb="12" eb="14">
      <t>コクセイ</t>
    </rPh>
    <rPh sb="14" eb="16">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</si>
</sst>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quot;年&quot;"/>
    <numFmt numFmtId="177" formatCode="#,##0;&quot;△ &quot;#,##0"/>
    <numFmt numFmtId="178" formatCode="#,##0;[Red]\(#,##0\)"/>
    <numFmt numFmtId="179" formatCode="#,##0_ "/>
    <numFmt numFmtId="180" formatCode="#,##0_);[Red]\(#,##0\)"/>
    <numFmt numFmtId="181" formatCode="\ ###,###,##0;&quot;-&quot;###,###,##0"/>
    <numFmt numFmtId="182" formatCode="###,###,###,##0;&quot;-&quot;##,###,###,##0"/>
    <numFmt numFmtId="183" formatCode="#,##0_ ;[Red]\-#,##0\ "/>
    <numFmt numFmtId="184" formatCode="0.0%"/>
    <numFmt numFmtId="185" formatCode="#\ ###\ ###"/>
    <numFmt numFmtId="186" formatCode="#,##0.0;&quot;△ &quot;#,##0.0"/>
    <numFmt numFmtId="187" formatCode="#,##0.00;&quot;△ &quot;#,##0.00"/>
    <numFmt numFmtId="188" formatCode="0.0_);[Red]\(0.0\)"/>
    <numFmt numFmtId="189" formatCode="0.0_ "/>
    <numFmt numFmtId="190" formatCode="#,##0.0;[Red]\-#,##0.0"/>
    <numFmt numFmtId="191" formatCode="0.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4"/>
      <color theme="1"/>
      <name val="ＭＳ ゴシック"/>
      <family val="3"/>
      <charset val="128"/>
    </font>
    <font>
      <sz val="11"/>
      <color theme="1"/>
      <name val="ＭＳ Ｐゴシック"/>
      <family val="3"/>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Ｐ明朝"/>
      <family val="1"/>
      <charset val="128"/>
    </font>
    <font>
      <sz val="9"/>
      <color theme="1"/>
      <name val="ＭＳ Ｐ明朝"/>
      <family val="1"/>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color indexed="8"/>
      <name val="ＭＳ Ｐゴシック"/>
      <family val="3"/>
      <charset val="128"/>
    </font>
    <font>
      <u/>
      <sz val="11"/>
      <color indexed="12"/>
      <name val="ＭＳ Ｐゴシック"/>
      <family val="3"/>
      <charset val="128"/>
    </font>
    <font>
      <sz val="10"/>
      <name val="Arial"/>
      <family val="2"/>
    </font>
    <font>
      <sz val="11"/>
      <color theme="1"/>
      <name val="ＭＳ ゴシック"/>
      <family val="3"/>
      <charset val="128"/>
    </font>
    <font>
      <sz val="9"/>
      <color theme="1"/>
      <name val="ＭＳ Ｐゴシック"/>
      <family val="3"/>
      <charset val="128"/>
    </font>
    <font>
      <b/>
      <sz val="9"/>
      <color theme="1"/>
      <name val="ＭＳ 明朝"/>
      <family val="1"/>
      <charset val="128"/>
    </font>
    <font>
      <b/>
      <sz val="11"/>
      <color theme="1"/>
      <name val="ＭＳ 明朝"/>
      <family val="1"/>
      <charset val="128"/>
    </font>
    <font>
      <sz val="11"/>
      <color theme="1"/>
      <name val="ＭＳ 明朝"/>
      <family val="1"/>
      <charset val="128"/>
    </font>
    <font>
      <sz val="10"/>
      <color theme="1"/>
      <name val="ＭＳ Ｐ明朝"/>
      <family val="1"/>
      <charset val="128"/>
    </font>
    <font>
      <sz val="11"/>
      <color theme="1"/>
      <name val="ＭＳ Ｐ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8"/>
      <color theme="1"/>
      <name val="ＭＳ Ｐゴシック"/>
      <family val="3"/>
      <charset val="128"/>
    </font>
    <font>
      <sz val="12"/>
      <color theme="1"/>
      <name val="ＭＳ Ｐ明朝"/>
      <family val="1"/>
      <charset val="128"/>
    </font>
    <font>
      <b/>
      <sz val="12"/>
      <color theme="1"/>
      <name val="ＭＳ Ｐ明朝"/>
      <family val="1"/>
      <charset val="128"/>
    </font>
    <font>
      <u/>
      <sz val="11"/>
      <color theme="1"/>
      <name val="ＭＳ 明朝"/>
      <family val="1"/>
      <charset val="128"/>
    </font>
    <font>
      <sz val="6"/>
      <color theme="1"/>
      <name val="ＭＳ 明朝"/>
      <family val="1"/>
      <charset val="128"/>
    </font>
    <font>
      <sz val="10"/>
      <color theme="1"/>
      <name val="ＭＳ Ｐゴシック"/>
      <family val="3"/>
      <charset val="128"/>
    </font>
    <font>
      <vertAlign val="superscript"/>
      <sz val="10"/>
      <color theme="1"/>
      <name val="ＭＳ 明朝"/>
      <family val="1"/>
      <charset val="128"/>
    </font>
    <font>
      <u/>
      <sz val="12"/>
      <color theme="1"/>
      <name val="ＭＳ 明朝"/>
      <family val="1"/>
      <charset val="128"/>
    </font>
    <font>
      <sz val="12"/>
      <name val="ＭＳ 明朝"/>
      <family val="1"/>
      <charset val="128"/>
    </font>
    <font>
      <sz val="11"/>
      <name val="ＭＳ 明朝"/>
      <family val="1"/>
      <charset val="128"/>
    </font>
    <font>
      <sz val="9"/>
      <color rgb="FFFF0000"/>
      <name val="ＭＳ 明朝"/>
      <family val="1"/>
      <charset val="128"/>
    </font>
    <font>
      <sz val="10"/>
      <color rgb="FFFF0000"/>
      <name val="ＭＳ 明朝"/>
      <family val="1"/>
      <charset val="128"/>
    </font>
    <font>
      <b/>
      <sz val="11"/>
      <color rgb="FFFF0000"/>
      <name val="ＭＳ 明朝"/>
      <family val="1"/>
      <charset val="128"/>
    </font>
    <font>
      <sz val="9"/>
      <name val="ＭＳ Ｐゴシック"/>
      <family val="3"/>
      <charset val="128"/>
    </font>
    <font>
      <sz val="9"/>
      <name val="ＭＳ 明朝"/>
      <family val="1"/>
      <charset val="128"/>
    </font>
    <font>
      <b/>
      <sz val="9"/>
      <name val="ＭＳ 明朝"/>
      <family val="1"/>
      <charset val="128"/>
    </font>
    <font>
      <sz val="9"/>
      <name val="ＭＳ Ｐ明朝"/>
      <family val="1"/>
      <charset val="128"/>
    </font>
    <font>
      <sz val="8"/>
      <name val="ＭＳ 明朝"/>
      <family val="1"/>
      <charset val="128"/>
    </font>
    <font>
      <sz val="11"/>
      <name val="ＭＳ Ｐ明朝"/>
      <family val="1"/>
      <charset val="128"/>
    </font>
    <font>
      <sz val="8"/>
      <color theme="1"/>
      <name val="ＭＳ Ｐ明朝"/>
      <family val="1"/>
      <charset val="128"/>
    </font>
    <font>
      <sz val="8"/>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theme="0"/>
        <bgColor indexed="64"/>
      </patternFill>
    </fill>
    <fill>
      <patternFill patternType="solid">
        <fgColor rgb="FFFFCC99"/>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4">
    <xf numFmtId="0" fontId="0" fillId="0" borderId="0"/>
    <xf numFmtId="38" fontId="1" fillId="0" borderId="0" applyFont="0" applyFill="0" applyBorder="0" applyAlignment="0" applyProtection="0"/>
    <xf numFmtId="0" fontId="3" fillId="0" borderId="0"/>
    <xf numFmtId="0" fontId="1" fillId="0" borderId="0">
      <alignment vertical="center"/>
    </xf>
    <xf numFmtId="0" fontId="3" fillId="0" borderId="0"/>
    <xf numFmtId="0" fontId="11" fillId="0" borderId="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3" fillId="3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7" borderId="7" applyNumberFormat="0" applyAlignment="0" applyProtection="0">
      <alignment vertical="center"/>
    </xf>
    <xf numFmtId="0" fontId="15" fillId="7" borderId="7" applyNumberFormat="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2" fillId="8" borderId="8" applyNumberFormat="0" applyFont="0" applyAlignment="0" applyProtection="0">
      <alignment vertical="center"/>
    </xf>
    <xf numFmtId="0" fontId="12" fillId="8" borderId="8" applyNumberFormat="0" applyFont="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6" borderId="4" applyNumberFormat="0" applyAlignment="0" applyProtection="0">
      <alignment vertical="center"/>
    </xf>
    <xf numFmtId="0" fontId="19" fillId="6" borderId="4"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 applyNumberFormat="0" applyFill="0" applyAlignment="0" applyProtection="0">
      <alignment vertical="center"/>
    </xf>
    <xf numFmtId="0" fontId="21" fillId="0" borderId="1" applyNumberFormat="0" applyFill="0" applyAlignment="0" applyProtection="0">
      <alignment vertical="center"/>
    </xf>
    <xf numFmtId="0" fontId="22" fillId="0" borderId="2" applyNumberFormat="0" applyFill="0" applyAlignment="0" applyProtection="0">
      <alignment vertical="center"/>
    </xf>
    <xf numFmtId="0" fontId="22" fillId="0" borderId="2"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5" fillId="6" borderId="5" applyNumberFormat="0" applyAlignment="0" applyProtection="0">
      <alignment vertical="center"/>
    </xf>
    <xf numFmtId="0" fontId="25" fillId="6" borderId="5"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 borderId="4" applyNumberFormat="0" applyAlignment="0" applyProtection="0">
      <alignment vertical="center"/>
    </xf>
    <xf numFmtId="0" fontId="27" fillId="5" borderId="4" applyNumberFormat="0" applyAlignment="0" applyProtection="0">
      <alignment vertical="center"/>
    </xf>
    <xf numFmtId="0" fontId="12" fillId="0" borderId="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1" fillId="0" borderId="0"/>
    <xf numFmtId="38" fontId="1" fillId="0" borderId="0" applyFont="0" applyFill="0" applyBorder="0" applyAlignment="0" applyProtection="0">
      <alignment vertical="center"/>
    </xf>
    <xf numFmtId="0" fontId="31" fillId="0" borderId="0" applyNumberFormat="0" applyFill="0" applyBorder="0" applyAlignment="0" applyProtection="0">
      <alignment vertical="top"/>
      <protection locked="0"/>
    </xf>
    <xf numFmtId="0" fontId="3" fillId="0" borderId="0"/>
    <xf numFmtId="0" fontId="3" fillId="0" borderId="0"/>
  </cellStyleXfs>
  <cellXfs count="813">
    <xf numFmtId="0" fontId="0" fillId="0" borderId="0" xfId="0"/>
    <xf numFmtId="0" fontId="5" fillId="0" borderId="0" xfId="3" applyFont="1" applyAlignment="1">
      <alignment vertical="center"/>
    </xf>
    <xf numFmtId="0" fontId="6" fillId="0" borderId="0" xfId="2" applyFont="1" applyFill="1" applyBorder="1" applyAlignment="1">
      <alignment vertical="center"/>
    </xf>
    <xf numFmtId="0" fontId="5" fillId="0" borderId="0" xfId="3" applyFont="1" applyAlignment="1">
      <alignment horizontal="center" vertical="center"/>
    </xf>
    <xf numFmtId="0" fontId="5" fillId="0" borderId="0" xfId="3" applyFont="1" applyAlignment="1">
      <alignment horizontal="right" vertical="center"/>
    </xf>
    <xf numFmtId="0" fontId="7" fillId="33" borderId="15" xfId="3" applyFont="1" applyFill="1" applyBorder="1" applyAlignment="1">
      <alignment horizontal="right" vertical="center"/>
    </xf>
    <xf numFmtId="0" fontId="7" fillId="33" borderId="16" xfId="3" applyFont="1" applyFill="1" applyBorder="1" applyAlignment="1">
      <alignment horizontal="right" vertical="center"/>
    </xf>
    <xf numFmtId="0" fontId="7" fillId="0" borderId="16" xfId="2" applyFont="1" applyFill="1" applyBorder="1" applyAlignment="1">
      <alignment horizontal="right" vertical="center"/>
    </xf>
    <xf numFmtId="0" fontId="7" fillId="33" borderId="16" xfId="4" applyFont="1" applyFill="1" applyBorder="1" applyAlignment="1">
      <alignment horizontal="right" vertical="center"/>
    </xf>
    <xf numFmtId="0" fontId="7" fillId="33" borderId="40" xfId="4" applyFont="1" applyFill="1" applyBorder="1" applyAlignment="1">
      <alignment horizontal="right" vertical="center"/>
    </xf>
    <xf numFmtId="0" fontId="7" fillId="0" borderId="41" xfId="2" applyFont="1" applyFill="1" applyBorder="1" applyAlignment="1">
      <alignment horizontal="right" vertical="center"/>
    </xf>
    <xf numFmtId="0" fontId="7" fillId="0" borderId="42" xfId="2" applyFont="1" applyFill="1" applyBorder="1" applyAlignment="1">
      <alignment horizontal="right" vertical="center"/>
    </xf>
    <xf numFmtId="0" fontId="7" fillId="0" borderId="0" xfId="3" applyFont="1" applyAlignment="1">
      <alignment vertical="center"/>
    </xf>
    <xf numFmtId="0" fontId="8" fillId="0" borderId="0" xfId="93" applyFont="1" applyFill="1" applyBorder="1"/>
    <xf numFmtId="0" fontId="8" fillId="0" borderId="0" xfId="93" applyFont="1" applyFill="1"/>
    <xf numFmtId="0" fontId="6" fillId="0" borderId="43" xfId="93" applyFont="1" applyFill="1" applyBorder="1"/>
    <xf numFmtId="0" fontId="8" fillId="0" borderId="43" xfId="93" applyFont="1" applyFill="1" applyBorder="1"/>
    <xf numFmtId="0" fontId="6" fillId="0" borderId="43" xfId="93" applyFont="1" applyFill="1" applyBorder="1" applyAlignment="1">
      <alignment horizontal="right" vertical="center"/>
    </xf>
    <xf numFmtId="0" fontId="6" fillId="0" borderId="0" xfId="93" applyFont="1" applyFill="1" applyBorder="1"/>
    <xf numFmtId="0" fontId="6" fillId="0" borderId="81" xfId="93" applyFont="1" applyFill="1" applyBorder="1"/>
    <xf numFmtId="0" fontId="6" fillId="0" borderId="63" xfId="93" applyFont="1" applyFill="1" applyBorder="1"/>
    <xf numFmtId="0" fontId="6" fillId="0" borderId="82" xfId="93" applyFont="1" applyFill="1" applyBorder="1"/>
    <xf numFmtId="0" fontId="6" fillId="0" borderId="63" xfId="93" applyFont="1" applyFill="1" applyBorder="1" applyAlignment="1">
      <alignment horizontal="centerContinuous" vertical="center"/>
    </xf>
    <xf numFmtId="0" fontId="6" fillId="0" borderId="26" xfId="93" applyFont="1" applyFill="1" applyBorder="1" applyAlignment="1">
      <alignment horizontal="centerContinuous" vertical="center"/>
    </xf>
    <xf numFmtId="0" fontId="6" fillId="0" borderId="92" xfId="93" applyFont="1" applyFill="1" applyBorder="1" applyAlignment="1">
      <alignment horizontal="centerContinuous"/>
    </xf>
    <xf numFmtId="0" fontId="6" fillId="0" borderId="63" xfId="93" applyFont="1" applyFill="1" applyBorder="1" applyAlignment="1">
      <alignment horizontal="centerContinuous"/>
    </xf>
    <xf numFmtId="0" fontId="6" fillId="0" borderId="82" xfId="93" applyFont="1" applyFill="1" applyBorder="1" applyAlignment="1">
      <alignment horizontal="centerContinuous"/>
    </xf>
    <xf numFmtId="0" fontId="6" fillId="0" borderId="101" xfId="93" applyFont="1" applyFill="1" applyBorder="1"/>
    <xf numFmtId="0" fontId="6" fillId="0" borderId="0" xfId="93" applyFont="1" applyFill="1"/>
    <xf numFmtId="0" fontId="6" fillId="0" borderId="14" xfId="93" applyFont="1" applyFill="1" applyBorder="1"/>
    <xf numFmtId="0" fontId="6" fillId="0" borderId="0" xfId="93" applyFont="1" applyFill="1" applyBorder="1" applyAlignment="1">
      <alignment horizontal="distributed"/>
    </xf>
    <xf numFmtId="0" fontId="6" fillId="0" borderId="19" xfId="93" applyFont="1" applyFill="1" applyBorder="1"/>
    <xf numFmtId="0" fontId="6" fillId="0" borderId="0" xfId="93" applyFont="1" applyFill="1" applyBorder="1" applyAlignment="1">
      <alignment horizontal="centerContinuous" vertical="center"/>
    </xf>
    <xf numFmtId="0" fontId="6" fillId="0" borderId="19" xfId="93" applyFont="1" applyFill="1" applyBorder="1" applyAlignment="1">
      <alignment horizontal="centerContinuous"/>
    </xf>
    <xf numFmtId="0" fontId="6" fillId="0" borderId="15" xfId="93" applyFont="1" applyFill="1" applyBorder="1" applyAlignment="1">
      <alignment horizontal="centerContinuous"/>
    </xf>
    <xf numFmtId="0" fontId="6" fillId="0" borderId="40" xfId="93" applyFont="1" applyFill="1" applyBorder="1" applyAlignment="1">
      <alignment horizontal="centerContinuous"/>
    </xf>
    <xf numFmtId="0" fontId="6" fillId="0" borderId="41" xfId="93" applyFont="1" applyFill="1" applyBorder="1" applyAlignment="1">
      <alignment horizontal="centerContinuous" vertical="center"/>
    </xf>
    <xf numFmtId="0" fontId="6" fillId="0" borderId="15" xfId="93" applyFont="1" applyFill="1" applyBorder="1" applyAlignment="1">
      <alignment horizontal="centerContinuous" vertical="center"/>
    </xf>
    <xf numFmtId="0" fontId="6" fillId="0" borderId="0" xfId="93" applyFont="1" applyFill="1" applyBorder="1" applyAlignment="1">
      <alignment horizontal="centerContinuous"/>
    </xf>
    <xf numFmtId="0" fontId="6" fillId="0" borderId="17" xfId="93" applyFont="1" applyFill="1" applyBorder="1" applyAlignment="1">
      <alignment horizontal="centerContinuous"/>
    </xf>
    <xf numFmtId="0" fontId="6" fillId="0" borderId="41" xfId="93" applyFont="1" applyFill="1" applyBorder="1"/>
    <xf numFmtId="0" fontId="6" fillId="0" borderId="15" xfId="93" applyFont="1" applyFill="1" applyBorder="1"/>
    <xf numFmtId="0" fontId="6" fillId="0" borderId="17" xfId="93" applyFont="1" applyFill="1" applyBorder="1"/>
    <xf numFmtId="0" fontId="6" fillId="0" borderId="83" xfId="93" applyFont="1" applyFill="1" applyBorder="1"/>
    <xf numFmtId="0" fontId="6" fillId="0" borderId="84" xfId="93" applyFont="1" applyFill="1" applyBorder="1"/>
    <xf numFmtId="0" fontId="6" fillId="0" borderId="98" xfId="93" applyFont="1" applyFill="1" applyBorder="1"/>
    <xf numFmtId="0" fontId="6" fillId="0" borderId="86" xfId="93" applyFont="1" applyFill="1" applyBorder="1" applyAlignment="1">
      <alignment horizontal="distributed" vertical="center"/>
    </xf>
    <xf numFmtId="0" fontId="6" fillId="0" borderId="85" xfId="93" applyFont="1" applyFill="1" applyBorder="1" applyAlignment="1">
      <alignment horizontal="distributed" vertical="center"/>
    </xf>
    <xf numFmtId="0" fontId="6" fillId="0" borderId="97" xfId="93" applyFont="1" applyFill="1" applyBorder="1" applyAlignment="1">
      <alignment horizontal="centerContinuous" vertical="top"/>
    </xf>
    <xf numFmtId="0" fontId="6" fillId="0" borderId="98" xfId="93" applyFont="1" applyFill="1" applyBorder="1" applyAlignment="1">
      <alignment horizontal="centerContinuous" vertical="top"/>
    </xf>
    <xf numFmtId="0" fontId="6" fillId="0" borderId="87" xfId="93" applyFont="1" applyFill="1" applyBorder="1" applyAlignment="1">
      <alignment horizontal="distributed" vertical="center"/>
    </xf>
    <xf numFmtId="0" fontId="34" fillId="0" borderId="0" xfId="93" applyFont="1" applyFill="1" applyBorder="1"/>
    <xf numFmtId="0" fontId="34" fillId="0" borderId="14" xfId="93" applyFont="1" applyFill="1" applyBorder="1" applyAlignment="1">
      <alignment horizontal="left" vertical="center"/>
    </xf>
    <xf numFmtId="0" fontId="34" fillId="0" borderId="19" xfId="93" applyFont="1" applyFill="1" applyBorder="1"/>
    <xf numFmtId="177" fontId="34" fillId="0" borderId="0" xfId="93" applyNumberFormat="1" applyFont="1" applyFill="1" applyBorder="1"/>
    <xf numFmtId="177" fontId="34" fillId="0" borderId="18" xfId="93" applyNumberFormat="1" applyFont="1" applyFill="1" applyBorder="1"/>
    <xf numFmtId="177" fontId="34" fillId="0" borderId="17" xfId="93" applyNumberFormat="1" applyFont="1" applyFill="1" applyBorder="1"/>
    <xf numFmtId="0" fontId="34" fillId="0" borderId="0" xfId="93" applyFont="1" applyFill="1"/>
    <xf numFmtId="0" fontId="6" fillId="0" borderId="0" xfId="93" applyFont="1" applyFill="1" applyBorder="1" applyAlignment="1">
      <alignment horizontal="left" vertical="center"/>
    </xf>
    <xf numFmtId="177" fontId="10" fillId="0" borderId="0" xfId="93" applyNumberFormat="1" applyFont="1" applyFill="1" applyBorder="1"/>
    <xf numFmtId="177" fontId="10" fillId="0" borderId="18" xfId="93" applyNumberFormat="1" applyFont="1" applyFill="1" applyBorder="1"/>
    <xf numFmtId="177" fontId="10" fillId="0" borderId="18" xfId="93" applyNumberFormat="1" applyFont="1" applyFill="1" applyBorder="1" applyAlignment="1">
      <alignment horizontal="right"/>
    </xf>
    <xf numFmtId="177" fontId="10" fillId="0" borderId="18" xfId="93" quotePrefix="1" applyNumberFormat="1" applyFont="1" applyFill="1" applyBorder="1" applyAlignment="1">
      <alignment horizontal="right"/>
    </xf>
    <xf numFmtId="177" fontId="10" fillId="0" borderId="17" xfId="93" applyNumberFormat="1" applyFont="1" applyFill="1" applyBorder="1" applyAlignment="1">
      <alignment horizontal="right"/>
    </xf>
    <xf numFmtId="0" fontId="6" fillId="0" borderId="0" xfId="3" applyFont="1" applyFill="1" applyBorder="1">
      <alignment vertical="center"/>
    </xf>
    <xf numFmtId="0" fontId="6" fillId="0" borderId="14" xfId="3" applyFont="1" applyFill="1" applyBorder="1">
      <alignment vertical="center"/>
    </xf>
    <xf numFmtId="0" fontId="6" fillId="0" borderId="0" xfId="3" applyFont="1" applyFill="1" applyBorder="1" applyAlignment="1">
      <alignment horizontal="distributed"/>
    </xf>
    <xf numFmtId="0" fontId="6" fillId="0" borderId="19" xfId="3" applyFont="1" applyFill="1" applyBorder="1" applyAlignment="1">
      <alignment horizontal="distributed"/>
    </xf>
    <xf numFmtId="177" fontId="10" fillId="0" borderId="0" xfId="3" applyNumberFormat="1" applyFont="1" applyFill="1" applyBorder="1">
      <alignment vertical="center"/>
    </xf>
    <xf numFmtId="177" fontId="10" fillId="0" borderId="18" xfId="3" applyNumberFormat="1" applyFont="1" applyFill="1" applyBorder="1">
      <alignment vertical="center"/>
    </xf>
    <xf numFmtId="177" fontId="10" fillId="0" borderId="18" xfId="3" applyNumberFormat="1" applyFont="1" applyFill="1" applyBorder="1" applyAlignment="1">
      <alignment horizontal="right"/>
    </xf>
    <xf numFmtId="177" fontId="10" fillId="0" borderId="18" xfId="3" quotePrefix="1" applyNumberFormat="1" applyFont="1" applyFill="1" applyBorder="1" applyAlignment="1">
      <alignment horizontal="right"/>
    </xf>
    <xf numFmtId="177" fontId="10" fillId="0" borderId="17" xfId="3" applyNumberFormat="1" applyFont="1" applyFill="1" applyBorder="1" applyAlignment="1">
      <alignment horizontal="right"/>
    </xf>
    <xf numFmtId="0" fontId="6" fillId="0" borderId="0" xfId="3" applyFont="1" applyFill="1">
      <alignment vertical="center"/>
    </xf>
    <xf numFmtId="0" fontId="6" fillId="0" borderId="75" xfId="93" applyFont="1" applyFill="1" applyBorder="1"/>
    <xf numFmtId="0" fontId="6" fillId="0" borderId="34" xfId="93" applyFont="1" applyFill="1" applyBorder="1" applyAlignment="1">
      <alignment horizontal="left" vertical="center"/>
    </xf>
    <xf numFmtId="0" fontId="6" fillId="0" borderId="76" xfId="93" applyFont="1" applyFill="1" applyBorder="1"/>
    <xf numFmtId="177" fontId="10" fillId="0" borderId="34" xfId="93" applyNumberFormat="1" applyFont="1" applyFill="1" applyBorder="1"/>
    <xf numFmtId="177" fontId="10" fillId="0" borderId="35" xfId="93" applyNumberFormat="1" applyFont="1" applyFill="1" applyBorder="1"/>
    <xf numFmtId="177" fontId="10" fillId="0" borderId="35" xfId="93" quotePrefix="1" applyNumberFormat="1" applyFont="1" applyFill="1" applyBorder="1" applyAlignment="1">
      <alignment horizontal="right"/>
    </xf>
    <xf numFmtId="177" fontId="10" fillId="0" borderId="35" xfId="93" applyNumberFormat="1" applyFont="1" applyFill="1" applyBorder="1" applyAlignment="1">
      <alignment horizontal="right"/>
    </xf>
    <xf numFmtId="177" fontId="10" fillId="0" borderId="36" xfId="93" applyNumberFormat="1" applyFont="1" applyFill="1" applyBorder="1" applyAlignment="1">
      <alignment horizontal="right"/>
    </xf>
    <xf numFmtId="0" fontId="6" fillId="0" borderId="19" xfId="93" applyFont="1" applyFill="1" applyBorder="1" applyAlignment="1">
      <alignment horizontal="distributed"/>
    </xf>
    <xf numFmtId="0" fontId="35" fillId="0" borderId="14" xfId="93" applyFont="1" applyFill="1" applyBorder="1"/>
    <xf numFmtId="0" fontId="35" fillId="0" borderId="19" xfId="93" applyFont="1" applyFill="1" applyBorder="1" applyAlignment="1">
      <alignment horizontal="distributed"/>
    </xf>
    <xf numFmtId="0" fontId="6" fillId="0" borderId="34" xfId="93" applyFont="1" applyFill="1" applyBorder="1" applyAlignment="1">
      <alignment horizontal="distributed"/>
    </xf>
    <xf numFmtId="177" fontId="10" fillId="0" borderId="77" xfId="93" applyNumberFormat="1" applyFont="1" applyFill="1" applyBorder="1"/>
    <xf numFmtId="177" fontId="34" fillId="0" borderId="66" xfId="93" applyNumberFormat="1" applyFont="1" applyFill="1" applyBorder="1"/>
    <xf numFmtId="177" fontId="34" fillId="0" borderId="18" xfId="93" applyNumberFormat="1" applyFont="1" applyFill="1" applyBorder="1" applyAlignment="1">
      <alignment horizontal="right"/>
    </xf>
    <xf numFmtId="177" fontId="34" fillId="0" borderId="17" xfId="93" applyNumberFormat="1" applyFont="1" applyFill="1" applyBorder="1" applyAlignment="1">
      <alignment horizontal="right"/>
    </xf>
    <xf numFmtId="0" fontId="35" fillId="0" borderId="0" xfId="93" applyFont="1" applyFill="1" applyBorder="1" applyAlignment="1">
      <alignment horizontal="distributed"/>
    </xf>
    <xf numFmtId="177" fontId="10" fillId="0" borderId="66" xfId="93" applyNumberFormat="1" applyFont="1" applyFill="1" applyBorder="1"/>
    <xf numFmtId="0" fontId="6" fillId="0" borderId="0" xfId="93" applyFont="1" applyFill="1" applyBorder="1" applyAlignment="1">
      <alignment horizontal="distributed" vertical="center"/>
    </xf>
    <xf numFmtId="177" fontId="10" fillId="0" borderId="0" xfId="93" applyNumberFormat="1" applyFont="1" applyFill="1" applyBorder="1" applyAlignment="1">
      <alignment vertical="center"/>
    </xf>
    <xf numFmtId="177" fontId="10" fillId="0" borderId="18" xfId="93" applyNumberFormat="1" applyFont="1" applyFill="1" applyBorder="1" applyAlignment="1">
      <alignment vertical="center"/>
    </xf>
    <xf numFmtId="177" fontId="10" fillId="0" borderId="18" xfId="93" applyNumberFormat="1" applyFont="1" applyFill="1" applyBorder="1" applyAlignment="1">
      <alignment horizontal="right" vertical="center"/>
    </xf>
    <xf numFmtId="177" fontId="10" fillId="0" borderId="18" xfId="93" quotePrefix="1" applyNumberFormat="1" applyFont="1" applyFill="1" applyBorder="1" applyAlignment="1">
      <alignment horizontal="right" vertical="center"/>
    </xf>
    <xf numFmtId="177" fontId="10" fillId="0" borderId="17" xfId="93" applyNumberFormat="1" applyFont="1" applyFill="1" applyBorder="1" applyAlignment="1">
      <alignment horizontal="right" vertical="center"/>
    </xf>
    <xf numFmtId="0" fontId="6" fillId="0" borderId="34" xfId="93" applyFont="1" applyFill="1" applyBorder="1" applyAlignment="1">
      <alignment horizontal="distributed" vertical="center"/>
    </xf>
    <xf numFmtId="0" fontId="6" fillId="0" borderId="76" xfId="93" applyFont="1" applyFill="1" applyBorder="1" applyAlignment="1">
      <alignment horizontal="distributed"/>
    </xf>
    <xf numFmtId="177" fontId="10" fillId="0" borderId="34" xfId="93" applyNumberFormat="1" applyFont="1" applyFill="1" applyBorder="1" applyAlignment="1">
      <alignment vertical="center"/>
    </xf>
    <xf numFmtId="177" fontId="10" fillId="0" borderId="35" xfId="93" applyNumberFormat="1" applyFont="1" applyFill="1" applyBorder="1" applyAlignment="1">
      <alignment vertical="center"/>
    </xf>
    <xf numFmtId="177" fontId="10" fillId="0" borderId="35" xfId="93" applyNumberFormat="1" applyFont="1" applyFill="1" applyBorder="1" applyAlignment="1">
      <alignment horizontal="right" vertical="center"/>
    </xf>
    <xf numFmtId="177" fontId="10" fillId="0" borderId="35" xfId="93" quotePrefix="1" applyNumberFormat="1" applyFont="1" applyFill="1" applyBorder="1" applyAlignment="1">
      <alignment horizontal="right" vertical="center"/>
    </xf>
    <xf numFmtId="177" fontId="10" fillId="0" borderId="36" xfId="93" applyNumberFormat="1" applyFont="1" applyFill="1" applyBorder="1" applyAlignment="1">
      <alignment horizontal="right" vertical="center"/>
    </xf>
    <xf numFmtId="0" fontId="34" fillId="0" borderId="79" xfId="93" applyFont="1" applyFill="1" applyBorder="1" applyAlignment="1">
      <alignment horizontal="left" vertical="center"/>
    </xf>
    <xf numFmtId="0" fontId="35" fillId="0" borderId="40" xfId="93" applyFont="1" applyFill="1" applyBorder="1" applyAlignment="1">
      <alignment horizontal="distributed"/>
    </xf>
    <xf numFmtId="177" fontId="10" fillId="0" borderId="15" xfId="93" applyNumberFormat="1" applyFont="1" applyFill="1" applyBorder="1"/>
    <xf numFmtId="177" fontId="10" fillId="0" borderId="16" xfId="93" applyNumberFormat="1" applyFont="1" applyFill="1" applyBorder="1"/>
    <xf numFmtId="177" fontId="10" fillId="0" borderId="16" xfId="93" applyNumberFormat="1" applyFont="1" applyFill="1" applyBorder="1" applyAlignment="1">
      <alignment horizontal="right"/>
    </xf>
    <xf numFmtId="177" fontId="10" fillId="0" borderId="33" xfId="93" applyNumberFormat="1" applyFont="1" applyFill="1" applyBorder="1" applyAlignment="1">
      <alignment horizontal="right"/>
    </xf>
    <xf numFmtId="177" fontId="10" fillId="0" borderId="0" xfId="93" applyNumberFormat="1" applyFont="1" applyFill="1" applyBorder="1" applyAlignment="1">
      <alignment horizontal="right" vertical="center"/>
    </xf>
    <xf numFmtId="177" fontId="10" fillId="0" borderId="0" xfId="93" quotePrefix="1" applyNumberFormat="1" applyFont="1" applyFill="1" applyBorder="1" applyAlignment="1">
      <alignment horizontal="right" vertical="center"/>
    </xf>
    <xf numFmtId="0" fontId="7" fillId="0" borderId="0" xfId="93" applyFont="1" applyFill="1" applyBorder="1" applyAlignment="1"/>
    <xf numFmtId="0" fontId="7" fillId="0" borderId="0" xfId="93" applyFont="1" applyFill="1" applyBorder="1" applyAlignment="1">
      <alignment horizontal="left"/>
    </xf>
    <xf numFmtId="0" fontId="6" fillId="0" borderId="0" xfId="93" applyFont="1" applyFill="1" applyBorder="1" applyAlignment="1">
      <alignment horizontal="left"/>
    </xf>
    <xf numFmtId="0" fontId="7" fillId="0" borderId="0" xfId="93" applyFont="1" applyFill="1"/>
    <xf numFmtId="0" fontId="5" fillId="0" borderId="0" xfId="3" applyFont="1" applyFill="1" applyBorder="1">
      <alignment vertical="center"/>
    </xf>
    <xf numFmtId="0" fontId="5" fillId="0" borderId="0" xfId="3" applyFont="1" applyFill="1">
      <alignment vertical="center"/>
    </xf>
    <xf numFmtId="0" fontId="36" fillId="0" borderId="0" xfId="0" applyFont="1" applyBorder="1" applyAlignment="1">
      <alignment vertical="center"/>
    </xf>
    <xf numFmtId="0" fontId="36" fillId="0" borderId="0" xfId="0" applyFont="1" applyBorder="1" applyAlignment="1">
      <alignment horizontal="centerContinuous" vertical="center"/>
    </xf>
    <xf numFmtId="0" fontId="36" fillId="0" borderId="0" xfId="0" applyFont="1" applyAlignment="1">
      <alignment vertical="center"/>
    </xf>
    <xf numFmtId="176" fontId="37" fillId="0" borderId="0" xfId="0" applyNumberFormat="1" applyFont="1" applyBorder="1" applyAlignment="1">
      <alignment vertical="center"/>
    </xf>
    <xf numFmtId="0" fontId="37" fillId="0" borderId="0" xfId="0" applyFont="1" applyBorder="1" applyAlignment="1">
      <alignment vertical="center"/>
    </xf>
    <xf numFmtId="0" fontId="38" fillId="0" borderId="0" xfId="0" applyFont="1" applyBorder="1" applyAlignment="1">
      <alignment horizontal="right" vertical="center"/>
    </xf>
    <xf numFmtId="0" fontId="36" fillId="0" borderId="0"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6" fillId="0" borderId="0" xfId="0" applyFont="1" applyFill="1" applyBorder="1" applyAlignment="1">
      <alignment vertical="center"/>
    </xf>
    <xf numFmtId="0" fontId="36" fillId="0" borderId="14" xfId="0" applyFont="1" applyBorder="1" applyAlignment="1">
      <alignment vertical="center"/>
    </xf>
    <xf numFmtId="176" fontId="37" fillId="0" borderId="15" xfId="0" applyNumberFormat="1" applyFont="1" applyBorder="1" applyAlignment="1">
      <alignment horizontal="right" vertical="center"/>
    </xf>
    <xf numFmtId="177" fontId="39" fillId="0" borderId="16" xfId="0" applyNumberFormat="1" applyFont="1" applyBorder="1" applyAlignment="1">
      <alignment vertical="center"/>
    </xf>
    <xf numFmtId="0" fontId="39" fillId="0" borderId="16" xfId="0" applyFont="1" applyBorder="1" applyAlignment="1">
      <alignment vertical="center"/>
    </xf>
    <xf numFmtId="0" fontId="39" fillId="0" borderId="17" xfId="0" applyFont="1" applyBorder="1" applyAlignment="1">
      <alignment vertical="center"/>
    </xf>
    <xf numFmtId="176" fontId="37" fillId="0" borderId="0" xfId="0" applyNumberFormat="1" applyFont="1" applyBorder="1" applyAlignment="1">
      <alignment horizontal="right" vertical="center"/>
    </xf>
    <xf numFmtId="177" fontId="39" fillId="0" borderId="18" xfId="0" applyNumberFormat="1" applyFont="1" applyBorder="1" applyAlignment="1">
      <alignment vertical="center"/>
    </xf>
    <xf numFmtId="0" fontId="39" fillId="0" borderId="18" xfId="0" applyFont="1" applyBorder="1" applyAlignment="1">
      <alignment vertical="center"/>
    </xf>
    <xf numFmtId="177" fontId="39" fillId="0" borderId="18" xfId="0" applyNumberFormat="1" applyFont="1" applyFill="1" applyBorder="1" applyAlignment="1">
      <alignment vertical="center"/>
    </xf>
    <xf numFmtId="177" fontId="39" fillId="0" borderId="17" xfId="0" applyNumberFormat="1" applyFont="1" applyFill="1" applyBorder="1" applyAlignment="1">
      <alignment vertical="center"/>
    </xf>
    <xf numFmtId="177" fontId="39" fillId="0" borderId="0" xfId="0" applyNumberFormat="1" applyFont="1" applyFill="1" applyBorder="1" applyAlignment="1">
      <alignment vertical="center"/>
    </xf>
    <xf numFmtId="0" fontId="8" fillId="0" borderId="0" xfId="0" applyFont="1" applyBorder="1" applyAlignment="1">
      <alignment vertical="center"/>
    </xf>
    <xf numFmtId="176" fontId="37" fillId="0" borderId="0" xfId="0" applyNumberFormat="1" applyFont="1" applyBorder="1" applyAlignment="1">
      <alignment horizontal="left" vertical="center"/>
    </xf>
    <xf numFmtId="176" fontId="8" fillId="0" borderId="0" xfId="0" applyNumberFormat="1" applyFont="1" applyFill="1" applyBorder="1" applyAlignment="1">
      <alignment vertical="center"/>
    </xf>
    <xf numFmtId="177" fontId="36" fillId="0" borderId="0" xfId="0" applyNumberFormat="1" applyFont="1" applyFill="1" applyBorder="1" applyAlignment="1">
      <alignment vertical="center"/>
    </xf>
    <xf numFmtId="176" fontId="36" fillId="0" borderId="0" xfId="0" applyNumberFormat="1" applyFont="1" applyFill="1" applyBorder="1" applyAlignment="1">
      <alignment vertical="center"/>
    </xf>
    <xf numFmtId="176" fontId="36" fillId="0" borderId="0" xfId="0" applyNumberFormat="1" applyFont="1" applyAlignment="1">
      <alignment vertical="center"/>
    </xf>
    <xf numFmtId="177" fontId="36" fillId="0" borderId="0" xfId="0" applyNumberFormat="1" applyFont="1" applyBorder="1" applyAlignment="1">
      <alignment vertical="center"/>
    </xf>
    <xf numFmtId="38" fontId="36" fillId="0" borderId="0" xfId="1" applyFont="1" applyBorder="1" applyAlignment="1">
      <alignment vertical="center"/>
    </xf>
    <xf numFmtId="38" fontId="36" fillId="0" borderId="0" xfId="0" applyNumberFormat="1" applyFont="1" applyBorder="1" applyAlignment="1">
      <alignment vertical="center"/>
    </xf>
    <xf numFmtId="0" fontId="7" fillId="33" borderId="41" xfId="3" applyFont="1" applyFill="1" applyBorder="1" applyAlignment="1">
      <alignment horizontal="right" vertical="center"/>
    </xf>
    <xf numFmtId="0" fontId="4" fillId="0" borderId="0" xfId="3" applyFont="1" applyFill="1" applyAlignment="1">
      <alignment vertical="center"/>
    </xf>
    <xf numFmtId="0" fontId="42" fillId="0" borderId="0" xfId="3" applyFont="1" applyFill="1" applyAlignment="1">
      <alignment vertical="center"/>
    </xf>
    <xf numFmtId="0" fontId="5" fillId="0" borderId="0" xfId="3" applyFont="1" applyFill="1" applyAlignment="1">
      <alignment vertical="center"/>
    </xf>
    <xf numFmtId="0" fontId="5" fillId="0" borderId="0" xfId="3" applyFont="1" applyFill="1" applyBorder="1" applyAlignment="1">
      <alignment vertical="center"/>
    </xf>
    <xf numFmtId="0" fontId="6" fillId="0" borderId="0" xfId="3" applyFont="1" applyFill="1" applyAlignment="1">
      <alignment vertical="center"/>
    </xf>
    <xf numFmtId="0" fontId="7" fillId="0" borderId="0" xfId="3" applyFont="1" applyFill="1" applyAlignment="1">
      <alignment horizontal="right" vertical="center"/>
    </xf>
    <xf numFmtId="0" fontId="6" fillId="0" borderId="0" xfId="3" applyFont="1" applyFill="1" applyBorder="1" applyAlignment="1">
      <alignment horizontal="distributed" vertical="center"/>
    </xf>
    <xf numFmtId="180" fontId="10" fillId="0" borderId="66" xfId="3" applyNumberFormat="1" applyFont="1" applyFill="1" applyBorder="1" applyAlignment="1">
      <alignment vertical="center"/>
    </xf>
    <xf numFmtId="180" fontId="10" fillId="0" borderId="18" xfId="3" applyNumberFormat="1" applyFont="1" applyFill="1" applyBorder="1" applyAlignment="1">
      <alignment vertical="center"/>
    </xf>
    <xf numFmtId="0" fontId="10" fillId="0" borderId="56" xfId="3" applyFont="1" applyFill="1" applyBorder="1" applyAlignment="1">
      <alignment vertical="center"/>
    </xf>
    <xf numFmtId="0" fontId="10" fillId="0" borderId="56" xfId="3" applyFont="1" applyFill="1" applyBorder="1" applyAlignment="1">
      <alignment horizontal="right" vertical="center"/>
    </xf>
    <xf numFmtId="0" fontId="34" fillId="0" borderId="34" xfId="3" applyFont="1" applyFill="1" applyBorder="1" applyAlignment="1">
      <alignment horizontal="center" vertical="center"/>
    </xf>
    <xf numFmtId="180" fontId="34" fillId="0" borderId="77" xfId="3" applyNumberFormat="1" applyFont="1" applyFill="1" applyBorder="1" applyAlignment="1">
      <alignment vertical="center"/>
    </xf>
    <xf numFmtId="180" fontId="34" fillId="0" borderId="35" xfId="3" applyNumberFormat="1" applyFont="1" applyFill="1" applyBorder="1" applyAlignment="1">
      <alignment vertical="center"/>
    </xf>
    <xf numFmtId="0" fontId="10" fillId="0" borderId="78" xfId="3" applyFont="1" applyFill="1" applyBorder="1" applyAlignment="1">
      <alignment vertical="center"/>
    </xf>
    <xf numFmtId="180" fontId="5" fillId="0" borderId="0" xfId="3" applyNumberFormat="1" applyFont="1" applyFill="1" applyAlignment="1">
      <alignment vertical="center"/>
    </xf>
    <xf numFmtId="0" fontId="6" fillId="0" borderId="15" xfId="3" applyFont="1" applyFill="1" applyBorder="1" applyAlignment="1">
      <alignment horizontal="distributed" vertical="center"/>
    </xf>
    <xf numFmtId="180" fontId="10" fillId="0" borderId="41" xfId="3" applyNumberFormat="1" applyFont="1" applyFill="1" applyBorder="1" applyAlignment="1">
      <alignment vertical="center"/>
    </xf>
    <xf numFmtId="180" fontId="10" fillId="0" borderId="16" xfId="3" applyNumberFormat="1" applyFont="1" applyFill="1" applyBorder="1" applyAlignment="1">
      <alignment vertical="center"/>
    </xf>
    <xf numFmtId="0" fontId="10" fillId="0" borderId="33" xfId="3" applyFont="1" applyBorder="1" applyAlignment="1">
      <alignment vertical="center"/>
    </xf>
    <xf numFmtId="180" fontId="5" fillId="0" borderId="0" xfId="3" applyNumberFormat="1" applyFont="1" applyAlignment="1">
      <alignment vertical="center"/>
    </xf>
    <xf numFmtId="0" fontId="10" fillId="0" borderId="17" xfId="3" applyFont="1" applyBorder="1" applyAlignment="1">
      <alignment horizontal="right" vertical="center"/>
    </xf>
    <xf numFmtId="180" fontId="10" fillId="0" borderId="77" xfId="3" applyNumberFormat="1" applyFont="1" applyFill="1" applyBorder="1" applyAlignment="1">
      <alignment vertical="center"/>
    </xf>
    <xf numFmtId="180" fontId="10" fillId="0" borderId="35" xfId="3" applyNumberFormat="1" applyFont="1" applyFill="1" applyBorder="1" applyAlignment="1">
      <alignment vertical="center"/>
    </xf>
    <xf numFmtId="0" fontId="10" fillId="0" borderId="36" xfId="3" applyFont="1" applyBorder="1" applyAlignment="1">
      <alignment vertical="center"/>
    </xf>
    <xf numFmtId="0" fontId="10" fillId="0" borderId="17" xfId="3" applyFont="1" applyBorder="1" applyAlignment="1">
      <alignment vertical="center"/>
    </xf>
    <xf numFmtId="180" fontId="10" fillId="0" borderId="39" xfId="3" applyNumberFormat="1" applyFont="1" applyFill="1" applyBorder="1" applyAlignment="1">
      <alignment vertical="center"/>
    </xf>
    <xf numFmtId="0" fontId="10" fillId="0" borderId="80" xfId="3" applyFont="1" applyBorder="1" applyAlignment="1">
      <alignment vertical="center"/>
    </xf>
    <xf numFmtId="0" fontId="7" fillId="0" borderId="0" xfId="3" applyFont="1" applyFill="1" applyAlignment="1">
      <alignment vertical="center"/>
    </xf>
    <xf numFmtId="0" fontId="43" fillId="0" borderId="0" xfId="3" applyFont="1" applyAlignment="1">
      <alignment vertical="center"/>
    </xf>
    <xf numFmtId="0" fontId="37" fillId="0" borderId="0" xfId="3" applyFont="1" applyAlignment="1">
      <alignment vertical="center" shrinkToFit="1"/>
    </xf>
    <xf numFmtId="0" fontId="37" fillId="0" borderId="0" xfId="3" applyFont="1" applyAlignment="1">
      <alignment vertical="center"/>
    </xf>
    <xf numFmtId="49" fontId="40" fillId="0" borderId="81" xfId="89" applyNumberFormat="1" applyFont="1" applyFill="1" applyBorder="1" applyAlignment="1">
      <alignment horizontal="left" vertical="center"/>
    </xf>
    <xf numFmtId="49" fontId="40" fillId="0" borderId="82" xfId="89" applyNumberFormat="1" applyFont="1" applyFill="1" applyBorder="1" applyAlignment="1">
      <alignment horizontal="left" vertical="center"/>
    </xf>
    <xf numFmtId="49" fontId="40" fillId="0" borderId="0" xfId="89" applyNumberFormat="1" applyFont="1" applyAlignment="1">
      <alignment vertical="center"/>
    </xf>
    <xf numFmtId="181" fontId="44" fillId="0" borderId="28" xfId="89" applyNumberFormat="1" applyFont="1" applyFill="1" applyBorder="1" applyAlignment="1">
      <alignment vertical="center"/>
    </xf>
    <xf numFmtId="181" fontId="44" fillId="0" borderId="31" xfId="89" applyNumberFormat="1" applyFont="1" applyFill="1" applyBorder="1" applyAlignment="1">
      <alignment vertical="center"/>
    </xf>
    <xf numFmtId="181" fontId="44" fillId="0" borderId="31" xfId="89" applyNumberFormat="1" applyFont="1" applyFill="1" applyBorder="1" applyAlignment="1">
      <alignment horizontal="right" vertical="center"/>
    </xf>
    <xf numFmtId="181" fontId="45" fillId="0" borderId="28" xfId="89" applyNumberFormat="1" applyFont="1" applyFill="1" applyBorder="1" applyAlignment="1">
      <alignment vertical="center"/>
    </xf>
    <xf numFmtId="181" fontId="45" fillId="0" borderId="31" xfId="89" applyNumberFormat="1" applyFont="1" applyFill="1" applyBorder="1" applyAlignment="1">
      <alignment vertical="center"/>
    </xf>
    <xf numFmtId="49" fontId="40" fillId="0" borderId="55" xfId="89" applyNumberFormat="1" applyFont="1" applyFill="1" applyBorder="1" applyAlignment="1">
      <alignment horizontal="left" vertical="center"/>
    </xf>
    <xf numFmtId="49" fontId="40" fillId="0" borderId="28" xfId="89" applyNumberFormat="1" applyFont="1" applyFill="1" applyBorder="1" applyAlignment="1">
      <alignment vertical="center" shrinkToFit="1"/>
    </xf>
    <xf numFmtId="0" fontId="40" fillId="0" borderId="0" xfId="89" applyNumberFormat="1" applyFont="1" applyAlignment="1">
      <alignment vertical="center"/>
    </xf>
    <xf numFmtId="181" fontId="44" fillId="0" borderId="31" xfId="89" quotePrefix="1" applyNumberFormat="1" applyFont="1" applyFill="1" applyBorder="1" applyAlignment="1">
      <alignment horizontal="right" vertical="center"/>
    </xf>
    <xf numFmtId="181" fontId="44" fillId="0" borderId="39" xfId="89" applyNumberFormat="1" applyFont="1" applyFill="1" applyBorder="1" applyAlignment="1">
      <alignment vertical="center"/>
    </xf>
    <xf numFmtId="181" fontId="44" fillId="0" borderId="80" xfId="89" applyNumberFormat="1" applyFont="1" applyFill="1" applyBorder="1" applyAlignment="1">
      <alignment vertical="center"/>
    </xf>
    <xf numFmtId="0" fontId="40" fillId="0" borderId="0" xfId="3" applyFont="1" applyAlignment="1">
      <alignment vertical="center"/>
    </xf>
    <xf numFmtId="0" fontId="41" fillId="0" borderId="0" xfId="3" applyFont="1" applyAlignment="1">
      <alignment vertical="center"/>
    </xf>
    <xf numFmtId="0" fontId="4" fillId="0" borderId="0" xfId="3" applyFont="1" applyAlignment="1">
      <alignment vertical="center"/>
    </xf>
    <xf numFmtId="182" fontId="45" fillId="37" borderId="35" xfId="89" applyNumberFormat="1" applyFont="1" applyFill="1" applyBorder="1" applyAlignment="1">
      <alignment horizontal="right" vertical="center"/>
    </xf>
    <xf numFmtId="182" fontId="45" fillId="37" borderId="78" xfId="89" applyNumberFormat="1" applyFont="1" applyFill="1" applyBorder="1" applyAlignment="1">
      <alignment horizontal="right" vertical="center"/>
    </xf>
    <xf numFmtId="182" fontId="44" fillId="37" borderId="0" xfId="89" applyNumberFormat="1" applyFont="1" applyFill="1" applyBorder="1" applyAlignment="1">
      <alignment horizontal="right" vertical="center"/>
    </xf>
    <xf numFmtId="182" fontId="44" fillId="37" borderId="18" xfId="89" applyNumberFormat="1" applyFont="1" applyFill="1" applyBorder="1" applyAlignment="1">
      <alignment horizontal="right" vertical="center"/>
    </xf>
    <xf numFmtId="182" fontId="44" fillId="37" borderId="56" xfId="89" applyNumberFormat="1" applyFont="1" applyFill="1" applyBorder="1" applyAlignment="1">
      <alignment horizontal="right" vertical="center"/>
    </xf>
    <xf numFmtId="182" fontId="44" fillId="37" borderId="28" xfId="89" applyNumberFormat="1" applyFont="1" applyFill="1" applyBorder="1" applyAlignment="1">
      <alignment horizontal="right" vertical="center"/>
    </xf>
    <xf numFmtId="182" fontId="44" fillId="37" borderId="31" xfId="89" applyNumberFormat="1" applyFont="1" applyFill="1" applyBorder="1" applyAlignment="1">
      <alignment horizontal="right" vertical="center"/>
    </xf>
    <xf numFmtId="182" fontId="44" fillId="37" borderId="39" xfId="89" applyNumberFormat="1" applyFont="1" applyFill="1" applyBorder="1" applyAlignment="1">
      <alignment horizontal="right" vertical="center"/>
    </xf>
    <xf numFmtId="182" fontId="44" fillId="37" borderId="80" xfId="89" applyNumberFormat="1" applyFont="1" applyFill="1" applyBorder="1" applyAlignment="1">
      <alignment horizontal="right" vertical="center"/>
    </xf>
    <xf numFmtId="49" fontId="40" fillId="0" borderId="0" xfId="89" applyNumberFormat="1" applyFont="1" applyFill="1" applyBorder="1" applyAlignment="1">
      <alignment vertical="center"/>
    </xf>
    <xf numFmtId="182" fontId="40" fillId="0" borderId="0" xfId="89" applyNumberFormat="1" applyFont="1" applyFill="1" applyBorder="1" applyAlignment="1">
      <alignment horizontal="right" vertical="center"/>
    </xf>
    <xf numFmtId="0" fontId="37" fillId="0" borderId="0" xfId="3" applyFont="1">
      <alignment vertical="center"/>
    </xf>
    <xf numFmtId="38" fontId="37" fillId="0" borderId="0" xfId="90" applyFont="1" applyAlignment="1">
      <alignment vertical="center"/>
    </xf>
    <xf numFmtId="38" fontId="37" fillId="0" borderId="0" xfId="90" applyFont="1" applyBorder="1" applyAlignment="1">
      <alignment horizontal="right" vertical="center"/>
    </xf>
    <xf numFmtId="38" fontId="8" fillId="0" borderId="0" xfId="90" applyFont="1" applyBorder="1" applyAlignment="1">
      <alignment horizontal="right" vertical="center"/>
    </xf>
    <xf numFmtId="38" fontId="37" fillId="0" borderId="0" xfId="90" applyFont="1" applyBorder="1" applyAlignment="1">
      <alignment vertical="center"/>
    </xf>
    <xf numFmtId="38" fontId="37" fillId="0" borderId="0" xfId="90" applyFont="1" applyFill="1" applyAlignment="1">
      <alignment vertical="center"/>
    </xf>
    <xf numFmtId="38" fontId="8" fillId="0" borderId="17" xfId="90" applyFont="1" applyBorder="1" applyAlignment="1">
      <alignment horizontal="center" vertical="center" wrapText="1"/>
    </xf>
    <xf numFmtId="38" fontId="46" fillId="0" borderId="0" xfId="91" applyNumberFormat="1" applyFont="1" applyFill="1" applyAlignment="1" applyProtection="1">
      <alignment vertical="center"/>
    </xf>
    <xf numFmtId="38" fontId="37" fillId="0" borderId="0" xfId="90" applyFont="1" applyBorder="1" applyAlignment="1">
      <alignment horizontal="center" vertical="center"/>
    </xf>
    <xf numFmtId="184" fontId="37" fillId="0" borderId="0" xfId="90" applyNumberFormat="1" applyFont="1" applyBorder="1" applyAlignment="1">
      <alignment vertical="center"/>
    </xf>
    <xf numFmtId="177" fontId="37" fillId="0" borderId="0" xfId="90" applyNumberFormat="1" applyFont="1" applyBorder="1" applyAlignment="1">
      <alignment horizontal="right" vertical="center"/>
    </xf>
    <xf numFmtId="38" fontId="8" fillId="0" borderId="0" xfId="90" applyFont="1" applyBorder="1" applyAlignment="1">
      <alignment vertical="center"/>
    </xf>
    <xf numFmtId="0" fontId="4" fillId="0" borderId="0" xfId="92" applyFont="1" applyFill="1" applyBorder="1" applyAlignment="1">
      <alignment vertical="center"/>
    </xf>
    <xf numFmtId="0" fontId="42" fillId="0" borderId="0" xfId="92" applyFont="1" applyFill="1" applyBorder="1" applyAlignment="1">
      <alignment horizontal="centerContinuous" vertical="center"/>
    </xf>
    <xf numFmtId="0" fontId="42" fillId="0" borderId="0" xfId="92" applyFont="1" applyFill="1" applyBorder="1" applyAlignment="1">
      <alignment vertical="center"/>
    </xf>
    <xf numFmtId="0" fontId="8" fillId="0" borderId="0" xfId="92" applyFont="1" applyFill="1" applyBorder="1" applyAlignment="1">
      <alignment vertical="center"/>
    </xf>
    <xf numFmtId="0" fontId="6" fillId="0" borderId="81" xfId="92" applyFont="1" applyFill="1" applyBorder="1" applyAlignment="1">
      <alignment horizontal="distributed" vertical="center"/>
    </xf>
    <xf numFmtId="0" fontId="6" fillId="0" borderId="92" xfId="92" applyFont="1" applyFill="1" applyBorder="1" applyAlignment="1">
      <alignment horizontal="centerContinuous" vertical="center"/>
    </xf>
    <xf numFmtId="0" fontId="6" fillId="0" borderId="82" xfId="92" applyFont="1" applyFill="1" applyBorder="1" applyAlignment="1">
      <alignment horizontal="centerContinuous" vertical="center"/>
    </xf>
    <xf numFmtId="0" fontId="6" fillId="0" borderId="12" xfId="92" applyFont="1" applyFill="1" applyBorder="1" applyAlignment="1">
      <alignment horizontal="centerContinuous" vertical="center"/>
    </xf>
    <xf numFmtId="0" fontId="6" fillId="0" borderId="63" xfId="92" applyFont="1" applyFill="1" applyBorder="1" applyAlignment="1">
      <alignment horizontal="centerContinuous" vertical="center"/>
    </xf>
    <xf numFmtId="0" fontId="6" fillId="0" borderId="82" xfId="92" applyFont="1" applyFill="1" applyBorder="1" applyAlignment="1">
      <alignment horizontal="distributed" vertical="center"/>
    </xf>
    <xf numFmtId="0" fontId="6" fillId="0" borderId="82" xfId="92" applyFont="1" applyFill="1" applyBorder="1" applyAlignment="1">
      <alignment horizontal="center" vertical="center"/>
    </xf>
    <xf numFmtId="0" fontId="6" fillId="0" borderId="101" xfId="92" applyFont="1" applyFill="1" applyBorder="1" applyAlignment="1">
      <alignment horizontal="center" vertical="center"/>
    </xf>
    <xf numFmtId="0" fontId="6" fillId="0" borderId="83" xfId="92" applyFont="1" applyFill="1" applyBorder="1" applyAlignment="1">
      <alignment horizontal="distributed" vertical="center"/>
    </xf>
    <xf numFmtId="0" fontId="6" fillId="0" borderId="86" xfId="92" applyFont="1" applyFill="1" applyBorder="1" applyAlignment="1">
      <alignment horizontal="center" vertical="center"/>
    </xf>
    <xf numFmtId="0" fontId="6" fillId="0" borderId="84" xfId="92" applyFont="1" applyFill="1" applyBorder="1" applyAlignment="1">
      <alignment horizontal="distributed" vertical="center"/>
    </xf>
    <xf numFmtId="0" fontId="47" fillId="0" borderId="84" xfId="92" applyFont="1" applyFill="1" applyBorder="1" applyAlignment="1">
      <alignment horizontal="center" vertical="center"/>
    </xf>
    <xf numFmtId="0" fontId="6" fillId="0" borderId="14" xfId="92" applyFont="1" applyFill="1" applyBorder="1" applyAlignment="1">
      <alignment horizontal="distributed" vertical="center"/>
    </xf>
    <xf numFmtId="177" fontId="10" fillId="0" borderId="66" xfId="92" applyNumberFormat="1" applyFont="1" applyFill="1" applyBorder="1" applyAlignment="1">
      <alignment vertical="center"/>
    </xf>
    <xf numFmtId="177" fontId="10" fillId="0" borderId="18" xfId="92" applyNumberFormat="1" applyFont="1" applyFill="1" applyBorder="1" applyAlignment="1">
      <alignment vertical="center"/>
    </xf>
    <xf numFmtId="177" fontId="10" fillId="0" borderId="18" xfId="92" applyNumberFormat="1" applyFont="1" applyFill="1" applyBorder="1" applyAlignment="1">
      <alignment horizontal="right" vertical="center"/>
    </xf>
    <xf numFmtId="177" fontId="10" fillId="0" borderId="17" xfId="92" applyNumberFormat="1" applyFont="1" applyFill="1" applyBorder="1" applyAlignment="1">
      <alignment horizontal="right" vertical="center"/>
    </xf>
    <xf numFmtId="185" fontId="5" fillId="0" borderId="0" xfId="3" applyNumberFormat="1" applyFont="1" applyFill="1" applyBorder="1" applyAlignment="1">
      <alignment vertical="center"/>
    </xf>
    <xf numFmtId="177" fontId="34" fillId="0" borderId="0" xfId="92" applyNumberFormat="1" applyFont="1" applyFill="1" applyBorder="1" applyAlignment="1">
      <alignment vertical="center"/>
    </xf>
    <xf numFmtId="177" fontId="34" fillId="0" borderId="18" xfId="92" applyNumberFormat="1" applyFont="1" applyFill="1" applyBorder="1" applyAlignment="1">
      <alignment vertical="center"/>
    </xf>
    <xf numFmtId="177" fontId="34" fillId="0" borderId="18" xfId="92" quotePrefix="1" applyNumberFormat="1" applyFont="1" applyFill="1" applyBorder="1" applyAlignment="1">
      <alignment horizontal="right" vertical="center"/>
    </xf>
    <xf numFmtId="177" fontId="34" fillId="0" borderId="17" xfId="92" quotePrefix="1" applyNumberFormat="1" applyFont="1" applyFill="1" applyBorder="1" applyAlignment="1">
      <alignment horizontal="right" vertical="center"/>
    </xf>
    <xf numFmtId="0" fontId="48" fillId="0" borderId="0" xfId="92" applyFont="1" applyFill="1" applyBorder="1" applyAlignment="1">
      <alignment vertical="center"/>
    </xf>
    <xf numFmtId="0" fontId="6" fillId="0" borderId="32" xfId="92" applyFont="1" applyFill="1" applyBorder="1" applyAlignment="1">
      <alignment horizontal="distributed" vertical="center"/>
    </xf>
    <xf numFmtId="177" fontId="10" fillId="0" borderId="0" xfId="92" applyNumberFormat="1" applyFont="1" applyFill="1" applyBorder="1" applyAlignment="1">
      <alignment vertical="center"/>
    </xf>
    <xf numFmtId="186" fontId="10" fillId="0" borderId="18" xfId="92" applyNumberFormat="1" applyFont="1" applyFill="1" applyBorder="1" applyAlignment="1">
      <alignment vertical="center"/>
    </xf>
    <xf numFmtId="187" fontId="10" fillId="0" borderId="17" xfId="92" applyNumberFormat="1" applyFont="1" applyFill="1" applyBorder="1" applyAlignment="1">
      <alignment vertical="center"/>
    </xf>
    <xf numFmtId="187" fontId="10" fillId="0" borderId="17" xfId="92" applyNumberFormat="1" applyFont="1" applyFill="1" applyBorder="1" applyAlignment="1">
      <alignment horizontal="right" vertical="center"/>
    </xf>
    <xf numFmtId="0" fontId="6" fillId="0" borderId="100" xfId="92" applyFont="1" applyFill="1" applyBorder="1" applyAlignment="1">
      <alignment horizontal="distributed" vertical="center"/>
    </xf>
    <xf numFmtId="177" fontId="10" fillId="0" borderId="15" xfId="92" applyNumberFormat="1" applyFont="1" applyFill="1" applyBorder="1" applyAlignment="1">
      <alignment vertical="center"/>
    </xf>
    <xf numFmtId="177" fontId="10" fillId="0" borderId="16" xfId="92" applyNumberFormat="1" applyFont="1" applyFill="1" applyBorder="1" applyAlignment="1">
      <alignment vertical="center"/>
    </xf>
    <xf numFmtId="177" fontId="10" fillId="0" borderId="16" xfId="92" applyNumberFormat="1" applyFont="1" applyFill="1" applyBorder="1" applyAlignment="1">
      <alignment horizontal="right" vertical="center"/>
    </xf>
    <xf numFmtId="186" fontId="10" fillId="0" borderId="16" xfId="92" applyNumberFormat="1" applyFont="1" applyFill="1" applyBorder="1" applyAlignment="1">
      <alignment vertical="center"/>
    </xf>
    <xf numFmtId="187" fontId="10" fillId="0" borderId="33" xfId="92" applyNumberFormat="1" applyFont="1" applyFill="1" applyBorder="1" applyAlignment="1">
      <alignment horizontal="right" vertical="center"/>
    </xf>
    <xf numFmtId="186" fontId="34" fillId="0" borderId="18" xfId="92" quotePrefix="1" applyNumberFormat="1" applyFont="1" applyFill="1" applyBorder="1" applyAlignment="1">
      <alignment horizontal="right" vertical="center"/>
    </xf>
    <xf numFmtId="187" fontId="34" fillId="0" borderId="17" xfId="92" quotePrefix="1" applyNumberFormat="1" applyFont="1" applyFill="1" applyBorder="1" applyAlignment="1">
      <alignment horizontal="right" vertical="center"/>
    </xf>
    <xf numFmtId="177" fontId="10" fillId="0" borderId="77" xfId="92" applyNumberFormat="1" applyFont="1" applyFill="1" applyBorder="1" applyAlignment="1">
      <alignment vertical="center"/>
    </xf>
    <xf numFmtId="177" fontId="10" fillId="0" borderId="35" xfId="92" applyNumberFormat="1" applyFont="1" applyFill="1" applyBorder="1" applyAlignment="1">
      <alignment vertical="center"/>
    </xf>
    <xf numFmtId="186" fontId="10" fillId="0" borderId="35" xfId="92" applyNumberFormat="1" applyFont="1" applyFill="1" applyBorder="1" applyAlignment="1">
      <alignment vertical="center"/>
    </xf>
    <xf numFmtId="187" fontId="10" fillId="0" borderId="36" xfId="92" applyNumberFormat="1" applyFont="1" applyFill="1" applyBorder="1" applyAlignment="1">
      <alignment vertical="center"/>
    </xf>
    <xf numFmtId="0" fontId="8" fillId="0" borderId="0" xfId="3" applyFont="1" applyAlignment="1">
      <alignment horizontal="right" vertical="center"/>
    </xf>
    <xf numFmtId="0" fontId="40" fillId="0" borderId="24" xfId="3" applyFont="1" applyBorder="1" applyAlignment="1">
      <alignment vertical="center"/>
    </xf>
    <xf numFmtId="0" fontId="40" fillId="0" borderId="0" xfId="3" applyFont="1" applyFill="1" applyBorder="1" applyAlignment="1">
      <alignment vertical="center"/>
    </xf>
    <xf numFmtId="0" fontId="40" fillId="0" borderId="0" xfId="3" applyFont="1" applyFill="1" applyAlignment="1">
      <alignment vertical="center"/>
    </xf>
    <xf numFmtId="0" fontId="40" fillId="0" borderId="32" xfId="3" applyFont="1" applyBorder="1" applyAlignment="1">
      <alignment horizontal="distributed" vertical="center" justifyLastLine="1"/>
    </xf>
    <xf numFmtId="0" fontId="40" fillId="0" borderId="41" xfId="3" applyFont="1" applyBorder="1" applyAlignment="1">
      <alignment horizontal="center" vertical="center"/>
    </xf>
    <xf numFmtId="0" fontId="40" fillId="0" borderId="27" xfId="3" applyFont="1" applyBorder="1" applyAlignment="1">
      <alignment vertical="center"/>
    </xf>
    <xf numFmtId="0" fontId="40" fillId="0" borderId="77" xfId="3" applyFont="1" applyBorder="1" applyAlignment="1">
      <alignment horizontal="center" vertical="center"/>
    </xf>
    <xf numFmtId="0" fontId="46" fillId="0" borderId="0" xfId="91" applyFont="1" applyFill="1" applyAlignment="1" applyProtection="1">
      <alignment vertical="center"/>
    </xf>
    <xf numFmtId="0" fontId="40" fillId="0" borderId="32" xfId="3" applyFont="1" applyBorder="1" applyAlignment="1">
      <alignment vertical="center"/>
    </xf>
    <xf numFmtId="0" fontId="8" fillId="0" borderId="0" xfId="3" applyFont="1" applyBorder="1" applyAlignment="1">
      <alignment horizontal="right" vertical="top"/>
    </xf>
    <xf numFmtId="0" fontId="8" fillId="0" borderId="16" xfId="3" applyFont="1" applyBorder="1" applyAlignment="1">
      <alignment horizontal="right" vertical="top"/>
    </xf>
    <xf numFmtId="0" fontId="8" fillId="0" borderId="17" xfId="3" applyFont="1" applyBorder="1" applyAlignment="1">
      <alignment horizontal="right" vertical="top"/>
    </xf>
    <xf numFmtId="0" fontId="40" fillId="0" borderId="32" xfId="3" applyFont="1" applyBorder="1" applyAlignment="1">
      <alignment horizontal="right" vertical="center"/>
    </xf>
    <xf numFmtId="0" fontId="44" fillId="0" borderId="0" xfId="3" applyFont="1" applyBorder="1" applyAlignment="1">
      <alignment vertical="center"/>
    </xf>
    <xf numFmtId="188" fontId="44" fillId="0" borderId="18" xfId="3" applyNumberFormat="1" applyFont="1" applyBorder="1" applyAlignment="1">
      <alignment vertical="center"/>
    </xf>
    <xf numFmtId="189" fontId="44" fillId="0" borderId="18" xfId="3" applyNumberFormat="1" applyFont="1" applyBorder="1" applyAlignment="1">
      <alignment vertical="center"/>
    </xf>
    <xf numFmtId="179" fontId="44" fillId="0" borderId="18" xfId="3" applyNumberFormat="1" applyFont="1" applyBorder="1" applyAlignment="1">
      <alignment vertical="center"/>
    </xf>
    <xf numFmtId="38" fontId="44" fillId="0" borderId="18" xfId="90" applyFont="1" applyBorder="1" applyAlignment="1">
      <alignment vertical="center"/>
    </xf>
    <xf numFmtId="189" fontId="44" fillId="0" borderId="17" xfId="3" applyNumberFormat="1" applyFont="1" applyBorder="1" applyAlignment="1">
      <alignment vertical="center"/>
    </xf>
    <xf numFmtId="0" fontId="40" fillId="0" borderId="0" xfId="3" applyFont="1" applyBorder="1" applyAlignment="1">
      <alignment vertical="center"/>
    </xf>
    <xf numFmtId="0" fontId="40" fillId="0" borderId="14" xfId="3" applyFont="1" applyBorder="1" applyAlignment="1">
      <alignment horizontal="right" vertical="center"/>
    </xf>
    <xf numFmtId="0" fontId="44" fillId="0" borderId="66" xfId="3" applyFont="1" applyBorder="1" applyAlignment="1">
      <alignment vertical="center"/>
    </xf>
    <xf numFmtId="0" fontId="40" fillId="0" borderId="37" xfId="3" applyFont="1" applyBorder="1" applyAlignment="1">
      <alignment horizontal="right" vertical="center"/>
    </xf>
    <xf numFmtId="188" fontId="44" fillId="0" borderId="22" xfId="3" applyNumberFormat="1" applyFont="1" applyBorder="1" applyAlignment="1">
      <alignment vertical="center"/>
    </xf>
    <xf numFmtId="189" fontId="44" fillId="0" borderId="22" xfId="3" applyNumberFormat="1" applyFont="1" applyBorder="1" applyAlignment="1">
      <alignment vertical="center"/>
    </xf>
    <xf numFmtId="179" fontId="44" fillId="0" borderId="22" xfId="3" applyNumberFormat="1" applyFont="1" applyBorder="1" applyAlignment="1">
      <alignment vertical="center"/>
    </xf>
    <xf numFmtId="38" fontId="44" fillId="0" borderId="22" xfId="90" applyFont="1" applyBorder="1" applyAlignment="1">
      <alignment vertical="center"/>
    </xf>
    <xf numFmtId="189" fontId="44" fillId="0" borderId="45" xfId="3" applyNumberFormat="1" applyFont="1" applyBorder="1" applyAlignment="1">
      <alignment vertical="center"/>
    </xf>
    <xf numFmtId="0" fontId="40" fillId="0" borderId="0" xfId="3" applyFont="1" applyBorder="1" applyAlignment="1">
      <alignment horizontal="right" vertical="center"/>
    </xf>
    <xf numFmtId="188" fontId="44" fillId="0" borderId="0" xfId="3" applyNumberFormat="1" applyFont="1" applyBorder="1" applyAlignment="1">
      <alignment vertical="center"/>
    </xf>
    <xf numFmtId="189" fontId="44" fillId="0" borderId="0" xfId="3" applyNumberFormat="1" applyFont="1" applyBorder="1" applyAlignment="1">
      <alignment vertical="center"/>
    </xf>
    <xf numFmtId="179" fontId="44" fillId="0" borderId="0" xfId="3" applyNumberFormat="1" applyFont="1" applyBorder="1" applyAlignment="1">
      <alignment vertical="center"/>
    </xf>
    <xf numFmtId="38" fontId="44" fillId="0" borderId="0" xfId="90" applyFont="1" applyBorder="1" applyAlignment="1">
      <alignment vertical="center"/>
    </xf>
    <xf numFmtId="0" fontId="8" fillId="0" borderId="0" xfId="3" applyFont="1" applyBorder="1" applyAlignment="1">
      <alignment vertical="center"/>
    </xf>
    <xf numFmtId="0" fontId="8" fillId="0" borderId="0" xfId="3" applyFont="1" applyAlignment="1">
      <alignment vertical="center"/>
    </xf>
    <xf numFmtId="0" fontId="40" fillId="0" borderId="0" xfId="3" applyFont="1" applyBorder="1" applyAlignment="1">
      <alignment horizontal="center" vertical="center"/>
    </xf>
    <xf numFmtId="38" fontId="40" fillId="0" borderId="0" xfId="90" applyFont="1" applyBorder="1" applyAlignment="1">
      <alignment vertical="center"/>
    </xf>
    <xf numFmtId="0" fontId="8" fillId="0" borderId="0" xfId="3" applyFont="1">
      <alignment vertical="center"/>
    </xf>
    <xf numFmtId="0" fontId="48" fillId="0" borderId="43" xfId="3" applyFont="1" applyBorder="1" applyAlignment="1">
      <alignment horizontal="right" vertical="center"/>
    </xf>
    <xf numFmtId="0" fontId="6" fillId="0" borderId="43" xfId="3" applyFont="1" applyBorder="1" applyAlignment="1">
      <alignment horizontal="right" vertical="center"/>
    </xf>
    <xf numFmtId="0" fontId="8" fillId="0" borderId="102" xfId="3" applyFont="1" applyBorder="1" applyAlignment="1">
      <alignment horizontal="center" vertical="center"/>
    </xf>
    <xf numFmtId="0" fontId="8" fillId="0" borderId="74" xfId="3" applyFont="1" applyBorder="1" applyAlignment="1">
      <alignment horizontal="center" vertical="center"/>
    </xf>
    <xf numFmtId="0" fontId="8" fillId="0" borderId="89" xfId="3" applyFont="1" applyBorder="1" applyAlignment="1">
      <alignment horizontal="center" vertical="center"/>
    </xf>
    <xf numFmtId="0" fontId="8" fillId="0" borderId="32" xfId="3" applyFont="1" applyBorder="1">
      <alignment vertical="center"/>
    </xf>
    <xf numFmtId="0" fontId="8" fillId="0" borderId="18" xfId="3" applyFont="1" applyBorder="1" applyAlignment="1">
      <alignment horizontal="center" vertical="center"/>
    </xf>
    <xf numFmtId="0" fontId="8" fillId="0" borderId="17" xfId="3" applyFont="1" applyBorder="1">
      <alignment vertical="center"/>
    </xf>
    <xf numFmtId="0" fontId="8" fillId="0" borderId="32" xfId="3" applyFont="1" applyBorder="1" applyAlignment="1">
      <alignment horizontal="right" vertical="center"/>
    </xf>
    <xf numFmtId="3" fontId="38" fillId="0" borderId="18" xfId="3" applyNumberFormat="1" applyFont="1" applyBorder="1">
      <alignment vertical="center"/>
    </xf>
    <xf numFmtId="3" fontId="38" fillId="0" borderId="17" xfId="3" applyNumberFormat="1" applyFont="1" applyBorder="1">
      <alignment vertical="center"/>
    </xf>
    <xf numFmtId="0" fontId="8" fillId="0" borderId="27" xfId="3" applyFont="1" applyBorder="1" applyAlignment="1">
      <alignment horizontal="right" vertical="center"/>
    </xf>
    <xf numFmtId="3" fontId="38" fillId="0" borderId="35" xfId="3" applyNumberFormat="1" applyFont="1" applyBorder="1">
      <alignment vertical="center"/>
    </xf>
    <xf numFmtId="3" fontId="38" fillId="0" borderId="42" xfId="3" applyNumberFormat="1" applyFont="1" applyBorder="1">
      <alignment vertical="center"/>
    </xf>
    <xf numFmtId="3" fontId="38" fillId="0" borderId="78" xfId="3" applyNumberFormat="1" applyFont="1" applyBorder="1">
      <alignment vertical="center"/>
    </xf>
    <xf numFmtId="0" fontId="8" fillId="0" borderId="32" xfId="3" applyFont="1" applyBorder="1" applyAlignment="1">
      <alignment horizontal="left" vertical="center"/>
    </xf>
    <xf numFmtId="0" fontId="8" fillId="0" borderId="37" xfId="3" applyFont="1" applyBorder="1" applyAlignment="1">
      <alignment horizontal="right" vertical="center"/>
    </xf>
    <xf numFmtId="3" fontId="38" fillId="0" borderId="22" xfId="3" applyNumberFormat="1" applyFont="1" applyBorder="1">
      <alignment vertical="center"/>
    </xf>
    <xf numFmtId="3" fontId="38" fillId="0" borderId="45" xfId="3" applyNumberFormat="1" applyFont="1" applyBorder="1">
      <alignment vertical="center"/>
    </xf>
    <xf numFmtId="0" fontId="6" fillId="0" borderId="0" xfId="3" applyFont="1">
      <alignment vertical="center"/>
    </xf>
    <xf numFmtId="179" fontId="6" fillId="0" borderId="0" xfId="3" applyNumberFormat="1" applyFont="1">
      <alignment vertical="center"/>
    </xf>
    <xf numFmtId="0" fontId="6" fillId="0" borderId="0" xfId="3" applyFont="1" applyAlignment="1">
      <alignment horizontal="right" vertical="center"/>
    </xf>
    <xf numFmtId="0" fontId="8" fillId="0" borderId="63" xfId="3" applyFont="1" applyBorder="1" applyAlignment="1">
      <alignment horizontal="center" vertical="center"/>
    </xf>
    <xf numFmtId="0" fontId="8" fillId="0" borderId="11" xfId="3" applyFont="1" applyBorder="1" applyAlignment="1">
      <alignment horizontal="center" vertical="center"/>
    </xf>
    <xf numFmtId="0" fontId="8" fillId="0" borderId="46" xfId="3" applyFont="1" applyBorder="1" applyAlignment="1">
      <alignment horizontal="center" vertical="center" shrinkToFit="1"/>
    </xf>
    <xf numFmtId="0" fontId="8" fillId="0" borderId="92" xfId="3" applyFont="1" applyBorder="1" applyAlignment="1">
      <alignment horizontal="center" vertical="center"/>
    </xf>
    <xf numFmtId="0" fontId="8" fillId="0" borderId="63" xfId="3" applyFont="1" applyBorder="1" applyAlignment="1">
      <alignment vertical="center"/>
    </xf>
    <xf numFmtId="0" fontId="8" fillId="0" borderId="101" xfId="3" applyFont="1" applyBorder="1" applyAlignment="1">
      <alignment vertical="center"/>
    </xf>
    <xf numFmtId="0" fontId="8" fillId="0" borderId="18" xfId="3" applyFont="1" applyBorder="1" applyAlignment="1">
      <alignment horizontal="center" vertical="center" shrinkToFit="1"/>
    </xf>
    <xf numFmtId="0" fontId="8" fillId="0" borderId="84" xfId="3" applyFont="1" applyBorder="1" applyAlignment="1">
      <alignment horizontal="center" vertical="center"/>
    </xf>
    <xf numFmtId="0" fontId="8" fillId="0" borderId="95" xfId="3" applyFont="1" applyBorder="1" applyAlignment="1">
      <alignment horizontal="center" vertical="center" shrinkToFit="1"/>
    </xf>
    <xf numFmtId="0" fontId="8" fillId="0" borderId="97" xfId="3" applyFont="1" applyBorder="1" applyAlignment="1">
      <alignment horizontal="center" vertical="center"/>
    </xf>
    <xf numFmtId="0" fontId="8" fillId="0" borderId="98" xfId="3" applyFont="1" applyBorder="1" applyAlignment="1">
      <alignment vertical="center"/>
    </xf>
    <xf numFmtId="0" fontId="8" fillId="0" borderId="103" xfId="3" applyFont="1" applyBorder="1" applyAlignment="1">
      <alignment vertical="center"/>
    </xf>
    <xf numFmtId="0" fontId="8" fillId="0" borderId="32" xfId="3" applyFont="1" applyBorder="1" applyAlignment="1">
      <alignment vertical="center"/>
    </xf>
    <xf numFmtId="0" fontId="38" fillId="0" borderId="0" xfId="3" applyFont="1" applyBorder="1" applyAlignment="1">
      <alignment vertical="center"/>
    </xf>
    <xf numFmtId="0" fontId="38" fillId="0" borderId="18" xfId="3" applyFont="1" applyBorder="1" applyAlignment="1">
      <alignment vertical="center"/>
    </xf>
    <xf numFmtId="0" fontId="38" fillId="0" borderId="19" xfId="3" applyFont="1" applyBorder="1" applyAlignment="1">
      <alignment vertical="center"/>
    </xf>
    <xf numFmtId="0" fontId="8" fillId="0" borderId="17" xfId="3" applyFont="1" applyBorder="1" applyAlignment="1">
      <alignment vertical="center"/>
    </xf>
    <xf numFmtId="38" fontId="8" fillId="0" borderId="32" xfId="90" applyFont="1" applyBorder="1" applyAlignment="1">
      <alignment horizontal="right" vertical="center"/>
    </xf>
    <xf numFmtId="38" fontId="38" fillId="0" borderId="0" xfId="90" quotePrefix="1" applyFont="1" applyBorder="1" applyAlignment="1">
      <alignment horizontal="right" vertical="center"/>
    </xf>
    <xf numFmtId="38" fontId="38" fillId="0" borderId="18" xfId="90" applyFont="1" applyBorder="1" applyAlignment="1">
      <alignment horizontal="right" vertical="center"/>
    </xf>
    <xf numFmtId="38" fontId="38" fillId="0" borderId="18" xfId="90" quotePrefix="1" applyFont="1" applyBorder="1" applyAlignment="1">
      <alignment horizontal="right" vertical="center"/>
    </xf>
    <xf numFmtId="40" fontId="38" fillId="0" borderId="19" xfId="90" applyNumberFormat="1" applyFont="1" applyBorder="1" applyAlignment="1">
      <alignment horizontal="right" vertical="center"/>
    </xf>
    <xf numFmtId="0" fontId="8" fillId="0" borderId="66" xfId="3" applyFont="1" applyBorder="1" applyAlignment="1">
      <alignment vertical="center"/>
    </xf>
    <xf numFmtId="40" fontId="38" fillId="0" borderId="0" xfId="90" applyNumberFormat="1" applyFont="1" applyBorder="1" applyAlignment="1">
      <alignment horizontal="right" vertical="center"/>
    </xf>
    <xf numFmtId="190" fontId="38" fillId="0" borderId="18" xfId="90" applyNumberFormat="1" applyFont="1" applyBorder="1" applyAlignment="1">
      <alignment horizontal="right" vertical="center"/>
    </xf>
    <xf numFmtId="3" fontId="40" fillId="0" borderId="0" xfId="3" applyNumberFormat="1" applyFont="1" applyFill="1" applyBorder="1" applyAlignment="1">
      <alignment vertical="center"/>
    </xf>
    <xf numFmtId="3" fontId="40" fillId="0" borderId="0" xfId="3" applyNumberFormat="1" applyFont="1" applyAlignment="1">
      <alignment vertical="center"/>
    </xf>
    <xf numFmtId="3" fontId="8" fillId="0" borderId="17" xfId="3" applyNumberFormat="1" applyFont="1" applyBorder="1" applyAlignment="1">
      <alignment vertical="center"/>
    </xf>
    <xf numFmtId="3" fontId="50" fillId="0" borderId="0" xfId="91" applyNumberFormat="1" applyFont="1" applyFill="1" applyBorder="1" applyAlignment="1" applyProtection="1">
      <alignment vertical="center"/>
    </xf>
    <xf numFmtId="3" fontId="40" fillId="0" borderId="0" xfId="3" applyNumberFormat="1" applyFont="1" applyBorder="1" applyAlignment="1">
      <alignment vertical="center"/>
    </xf>
    <xf numFmtId="0" fontId="38" fillId="0" borderId="18" xfId="3" applyFont="1" applyFill="1" applyBorder="1" applyAlignment="1">
      <alignment vertical="center"/>
    </xf>
    <xf numFmtId="4" fontId="40" fillId="0" borderId="0" xfId="3" applyNumberFormat="1" applyFont="1" applyAlignment="1">
      <alignment vertical="center"/>
    </xf>
    <xf numFmtId="40" fontId="38" fillId="0" borderId="66" xfId="90" applyNumberFormat="1" applyFont="1" applyBorder="1" applyAlignment="1">
      <alignment horizontal="right" vertical="center"/>
    </xf>
    <xf numFmtId="40" fontId="38" fillId="0" borderId="66" xfId="90" applyNumberFormat="1" applyFont="1" applyBorder="1" applyAlignment="1">
      <alignment horizontal="right" vertical="center" wrapText="1"/>
    </xf>
    <xf numFmtId="38" fontId="38" fillId="0" borderId="18" xfId="90" applyFont="1" applyBorder="1" applyAlignment="1">
      <alignment horizontal="right" vertical="center" wrapText="1"/>
    </xf>
    <xf numFmtId="190" fontId="38" fillId="0" borderId="18" xfId="90" applyNumberFormat="1" applyFont="1" applyBorder="1" applyAlignment="1">
      <alignment horizontal="right" vertical="center" wrapText="1"/>
    </xf>
    <xf numFmtId="40" fontId="38" fillId="0" borderId="19" xfId="90" applyNumberFormat="1" applyFont="1" applyBorder="1" applyAlignment="1">
      <alignment horizontal="right" vertical="center" wrapText="1"/>
    </xf>
    <xf numFmtId="38" fontId="8" fillId="0" borderId="14" xfId="90" applyFont="1" applyBorder="1" applyAlignment="1">
      <alignment horizontal="right" vertical="center"/>
    </xf>
    <xf numFmtId="0" fontId="8" fillId="0" borderId="37" xfId="3" applyFont="1" applyBorder="1" applyAlignment="1">
      <alignment vertical="center"/>
    </xf>
    <xf numFmtId="0" fontId="38" fillId="0" borderId="43" xfId="3" applyFont="1" applyBorder="1" applyAlignment="1">
      <alignment vertical="center"/>
    </xf>
    <xf numFmtId="0" fontId="38" fillId="0" borderId="22" xfId="3" applyFont="1" applyBorder="1" applyAlignment="1">
      <alignment vertical="center"/>
    </xf>
    <xf numFmtId="0" fontId="38" fillId="0" borderId="21" xfId="3" applyFont="1" applyBorder="1" applyAlignment="1">
      <alignment vertical="center"/>
    </xf>
    <xf numFmtId="0" fontId="8" fillId="0" borderId="43" xfId="3" applyFont="1" applyBorder="1" applyAlignment="1">
      <alignment vertical="center"/>
    </xf>
    <xf numFmtId="3" fontId="8" fillId="0" borderId="23" xfId="3" applyNumberFormat="1" applyFont="1" applyBorder="1" applyAlignment="1">
      <alignment vertical="center"/>
    </xf>
    <xf numFmtId="3" fontId="8" fillId="0" borderId="0" xfId="3" applyNumberFormat="1" applyFont="1" applyBorder="1" applyAlignment="1">
      <alignment vertical="center"/>
    </xf>
    <xf numFmtId="0" fontId="6" fillId="0" borderId="0" xfId="3" applyFont="1" applyAlignment="1">
      <alignment vertical="center"/>
    </xf>
    <xf numFmtId="3" fontId="8" fillId="0" borderId="0" xfId="3" applyNumberFormat="1" applyFont="1" applyAlignment="1">
      <alignment vertical="center"/>
    </xf>
    <xf numFmtId="0" fontId="34" fillId="0" borderId="17" xfId="93" applyFont="1" applyFill="1" applyBorder="1"/>
    <xf numFmtId="3" fontId="38" fillId="0" borderId="56" xfId="3" applyNumberFormat="1" applyFont="1" applyBorder="1">
      <alignment vertical="center"/>
    </xf>
    <xf numFmtId="0" fontId="44" fillId="0" borderId="18" xfId="3" applyFont="1" applyBorder="1" applyAlignment="1">
      <alignment vertical="center"/>
    </xf>
    <xf numFmtId="189" fontId="44" fillId="0" borderId="56" xfId="3" applyNumberFormat="1" applyFont="1" applyBorder="1" applyAlignment="1">
      <alignment vertical="center"/>
    </xf>
    <xf numFmtId="2" fontId="44" fillId="0" borderId="22" xfId="3" applyNumberFormat="1" applyFont="1" applyBorder="1" applyAlignment="1">
      <alignment vertical="center"/>
    </xf>
    <xf numFmtId="191" fontId="40" fillId="0" borderId="0" xfId="3" applyNumberFormat="1" applyFont="1" applyFill="1" applyAlignment="1">
      <alignment vertical="center"/>
    </xf>
    <xf numFmtId="0" fontId="10" fillId="0" borderId="42" xfId="3" applyFont="1" applyBorder="1" applyAlignment="1">
      <alignment vertical="center"/>
    </xf>
    <xf numFmtId="0" fontId="47" fillId="0" borderId="99" xfId="92" applyFont="1" applyFill="1" applyBorder="1" applyAlignment="1">
      <alignment horizontal="center" vertical="center" shrinkToFit="1"/>
    </xf>
    <xf numFmtId="0" fontId="6" fillId="0" borderId="55" xfId="92" applyFont="1" applyFill="1" applyBorder="1" applyAlignment="1">
      <alignment horizontal="distributed" vertical="center"/>
    </xf>
    <xf numFmtId="177" fontId="10" fillId="0" borderId="30" xfId="92" applyNumberFormat="1" applyFont="1" applyFill="1" applyBorder="1" applyAlignment="1">
      <alignment vertical="center"/>
    </xf>
    <xf numFmtId="177" fontId="10" fillId="0" borderId="28" xfId="92" applyNumberFormat="1" applyFont="1" applyFill="1" applyBorder="1" applyAlignment="1">
      <alignment vertical="center"/>
    </xf>
    <xf numFmtId="186" fontId="10" fillId="0" borderId="28" xfId="92" applyNumberFormat="1" applyFont="1" applyFill="1" applyBorder="1" applyAlignment="1">
      <alignment vertical="center"/>
    </xf>
    <xf numFmtId="187" fontId="10" fillId="0" borderId="104" xfId="92" applyNumberFormat="1" applyFont="1" applyFill="1" applyBorder="1" applyAlignment="1">
      <alignment vertical="center"/>
    </xf>
    <xf numFmtId="187" fontId="10" fillId="0" borderId="31" xfId="92" applyNumberFormat="1" applyFont="1" applyFill="1" applyBorder="1" applyAlignment="1">
      <alignment vertical="center"/>
    </xf>
    <xf numFmtId="0" fontId="6" fillId="0" borderId="32" xfId="92" applyFont="1" applyFill="1" applyBorder="1" applyAlignment="1">
      <alignment horizontal="left" vertical="center" indent="1" shrinkToFit="1"/>
    </xf>
    <xf numFmtId="0" fontId="6" fillId="0" borderId="27" xfId="92" applyFont="1" applyFill="1" applyBorder="1" applyAlignment="1">
      <alignment horizontal="left" vertical="center" indent="1" shrinkToFit="1"/>
    </xf>
    <xf numFmtId="49" fontId="34" fillId="0" borderId="32" xfId="92" applyNumberFormat="1" applyFont="1" applyFill="1" applyBorder="1" applyAlignment="1">
      <alignment horizontal="distributed" vertical="center"/>
    </xf>
    <xf numFmtId="0" fontId="6" fillId="0" borderId="0" xfId="92" applyFont="1" applyFill="1" applyBorder="1" applyAlignment="1">
      <alignment horizontal="right" vertical="center"/>
    </xf>
    <xf numFmtId="177" fontId="39" fillId="0" borderId="56" xfId="0" applyNumberFormat="1" applyFont="1" applyFill="1" applyBorder="1" applyAlignment="1">
      <alignment vertical="center"/>
    </xf>
    <xf numFmtId="49" fontId="40" fillId="0" borderId="55" xfId="3" applyNumberFormat="1" applyFont="1" applyFill="1" applyBorder="1" applyAlignment="1">
      <alignment vertical="center"/>
    </xf>
    <xf numFmtId="181" fontId="44" fillId="0" borderId="28" xfId="89" applyNumberFormat="1" applyFont="1" applyFill="1" applyBorder="1" applyAlignment="1">
      <alignment horizontal="right" vertical="center"/>
    </xf>
    <xf numFmtId="179" fontId="51" fillId="0" borderId="47" xfId="5" applyNumberFormat="1" applyFont="1" applyBorder="1" applyAlignment="1">
      <alignment horizontal="center" vertical="center"/>
    </xf>
    <xf numFmtId="179" fontId="51" fillId="0" borderId="12" xfId="5" applyNumberFormat="1" applyFont="1" applyBorder="1" applyAlignment="1">
      <alignment horizontal="center" vertical="center"/>
    </xf>
    <xf numFmtId="179" fontId="51" fillId="0" borderId="25" xfId="5" applyNumberFormat="1" applyFont="1" applyBorder="1" applyAlignment="1">
      <alignment horizontal="center" vertical="center"/>
    </xf>
    <xf numFmtId="179" fontId="51" fillId="0" borderId="48" xfId="5" applyNumberFormat="1" applyFont="1" applyBorder="1" applyAlignment="1">
      <alignment horizontal="center" vertical="center"/>
    </xf>
    <xf numFmtId="179" fontId="51" fillId="0" borderId="49" xfId="5" applyNumberFormat="1" applyFont="1" applyBorder="1" applyAlignment="1">
      <alignment horizontal="center" vertical="center"/>
    </xf>
    <xf numFmtId="179" fontId="51" fillId="0" borderId="0" xfId="5" applyNumberFormat="1" applyFont="1" applyBorder="1" applyAlignment="1">
      <alignment vertical="center"/>
    </xf>
    <xf numFmtId="179" fontId="51" fillId="0" borderId="0" xfId="5" applyNumberFormat="1" applyFont="1" applyAlignment="1">
      <alignment vertical="center"/>
    </xf>
    <xf numFmtId="0" fontId="51" fillId="0" borderId="47" xfId="5" applyFont="1" applyBorder="1" applyAlignment="1">
      <alignment horizontal="center"/>
    </xf>
    <xf numFmtId="38" fontId="51" fillId="0" borderId="12" xfId="5" applyNumberFormat="1" applyFont="1" applyBorder="1" applyAlignment="1">
      <alignment horizontal="center"/>
    </xf>
    <xf numFmtId="38" fontId="51" fillId="0" borderId="64" xfId="5" applyNumberFormat="1" applyFont="1" applyBorder="1" applyAlignment="1">
      <alignment horizontal="center"/>
    </xf>
    <xf numFmtId="0" fontId="51" fillId="0" borderId="11" xfId="5" applyFont="1" applyBorder="1" applyAlignment="1">
      <alignment horizontal="center"/>
    </xf>
    <xf numFmtId="38" fontId="51" fillId="0" borderId="49" xfId="5" applyNumberFormat="1" applyFont="1" applyBorder="1" applyAlignment="1">
      <alignment horizontal="center"/>
    </xf>
    <xf numFmtId="0" fontId="11" fillId="0" borderId="0" xfId="5" applyAlignment="1"/>
    <xf numFmtId="0" fontId="11" fillId="0" borderId="0" xfId="5" applyAlignment="1">
      <alignment vertical="center"/>
    </xf>
    <xf numFmtId="38" fontId="11" fillId="0" borderId="0" xfId="5" applyNumberFormat="1" applyAlignment="1"/>
    <xf numFmtId="38" fontId="11" fillId="0" borderId="0" xfId="5" applyNumberFormat="1" applyBorder="1" applyAlignment="1"/>
    <xf numFmtId="38" fontId="51" fillId="0" borderId="0" xfId="5" applyNumberFormat="1" applyFont="1" applyBorder="1" applyAlignment="1">
      <alignment vertical="center"/>
    </xf>
    <xf numFmtId="0" fontId="53" fillId="0" borderId="0" xfId="93" applyFont="1" applyFill="1" applyBorder="1"/>
    <xf numFmtId="0" fontId="54" fillId="0" borderId="0" xfId="92" applyFont="1" applyFill="1" applyBorder="1" applyAlignment="1">
      <alignment vertical="center"/>
    </xf>
    <xf numFmtId="0" fontId="55" fillId="0" borderId="0" xfId="0" applyFont="1" applyAlignment="1">
      <alignment vertical="center"/>
    </xf>
    <xf numFmtId="0" fontId="55" fillId="0" borderId="0" xfId="0" applyFont="1" applyFill="1" applyBorder="1" applyAlignment="1">
      <alignment vertical="center"/>
    </xf>
    <xf numFmtId="0" fontId="56" fillId="0" borderId="79" xfId="93" applyFont="1" applyFill="1" applyBorder="1" applyAlignment="1">
      <alignment horizontal="left" vertical="center"/>
    </xf>
    <xf numFmtId="0" fontId="57" fillId="0" borderId="15" xfId="93" applyFont="1" applyFill="1" applyBorder="1"/>
    <xf numFmtId="0" fontId="58" fillId="0" borderId="40" xfId="93" applyFont="1" applyFill="1" applyBorder="1" applyAlignment="1">
      <alignment horizontal="distributed"/>
    </xf>
    <xf numFmtId="177" fontId="59" fillId="0" borderId="15" xfId="93" applyNumberFormat="1" applyFont="1" applyFill="1" applyBorder="1"/>
    <xf numFmtId="177" fontId="59" fillId="0" borderId="16" xfId="93" applyNumberFormat="1" applyFont="1" applyFill="1" applyBorder="1"/>
    <xf numFmtId="177" fontId="59" fillId="0" borderId="16" xfId="93" applyNumberFormat="1" applyFont="1" applyFill="1" applyBorder="1" applyAlignment="1">
      <alignment horizontal="right"/>
    </xf>
    <xf numFmtId="177" fontId="59" fillId="0" borderId="33" xfId="93" applyNumberFormat="1" applyFont="1" applyFill="1" applyBorder="1" applyAlignment="1">
      <alignment horizontal="right"/>
    </xf>
    <xf numFmtId="0" fontId="57" fillId="0" borderId="75" xfId="93" applyFont="1" applyFill="1" applyBorder="1"/>
    <xf numFmtId="0" fontId="57" fillId="0" borderId="34" xfId="93" applyFont="1" applyFill="1" applyBorder="1" applyAlignment="1">
      <alignment horizontal="distributed" vertical="center"/>
    </xf>
    <xf numFmtId="0" fontId="57" fillId="0" borderId="76" xfId="93" applyFont="1" applyFill="1" applyBorder="1" applyAlignment="1">
      <alignment horizontal="distributed"/>
    </xf>
    <xf numFmtId="177" fontId="59" fillId="0" borderId="34" xfId="93" applyNumberFormat="1" applyFont="1" applyFill="1" applyBorder="1" applyAlignment="1">
      <alignment vertical="center"/>
    </xf>
    <xf numFmtId="177" fontId="59" fillId="0" borderId="35" xfId="93" applyNumberFormat="1" applyFont="1" applyFill="1" applyBorder="1" applyAlignment="1">
      <alignment vertical="center"/>
    </xf>
    <xf numFmtId="177" fontId="59" fillId="0" borderId="35" xfId="93" applyNumberFormat="1" applyFont="1" applyFill="1" applyBorder="1" applyAlignment="1">
      <alignment horizontal="right" vertical="center"/>
    </xf>
    <xf numFmtId="0" fontId="57" fillId="0" borderId="55" xfId="92" applyFont="1" applyFill="1" applyBorder="1" applyAlignment="1">
      <alignment horizontal="distributed" vertical="center"/>
    </xf>
    <xf numFmtId="177" fontId="59" fillId="0" borderId="30" xfId="92" applyNumberFormat="1" applyFont="1" applyFill="1" applyBorder="1" applyAlignment="1">
      <alignment vertical="center"/>
    </xf>
    <xf numFmtId="177" fontId="59" fillId="0" borderId="28" xfId="92" applyNumberFormat="1" applyFont="1" applyFill="1" applyBorder="1" applyAlignment="1">
      <alignment vertical="center"/>
    </xf>
    <xf numFmtId="186" fontId="59" fillId="0" borderId="28" xfId="92" applyNumberFormat="1" applyFont="1" applyFill="1" applyBorder="1" applyAlignment="1">
      <alignment vertical="center"/>
    </xf>
    <xf numFmtId="187" fontId="59" fillId="0" borderId="104" xfId="92" applyNumberFormat="1" applyFont="1" applyFill="1" applyBorder="1" applyAlignment="1">
      <alignment vertical="center"/>
    </xf>
    <xf numFmtId="0" fontId="60" fillId="33" borderId="41" xfId="3" applyFont="1" applyFill="1" applyBorder="1" applyAlignment="1">
      <alignment horizontal="right" vertical="center"/>
    </xf>
    <xf numFmtId="0" fontId="60" fillId="33" borderId="16" xfId="3" applyFont="1" applyFill="1" applyBorder="1" applyAlignment="1">
      <alignment horizontal="right" vertical="center"/>
    </xf>
    <xf numFmtId="0" fontId="60" fillId="0" borderId="16" xfId="2" applyFont="1" applyFill="1" applyBorder="1" applyAlignment="1">
      <alignment horizontal="right" vertical="center"/>
    </xf>
    <xf numFmtId="0" fontId="60" fillId="0" borderId="41" xfId="2" applyFont="1" applyFill="1" applyBorder="1" applyAlignment="1">
      <alignment horizontal="right" vertical="center"/>
    </xf>
    <xf numFmtId="177" fontId="61" fillId="0" borderId="18" xfId="0" applyNumberFormat="1" applyFont="1" applyFill="1" applyBorder="1" applyAlignment="1">
      <alignment vertical="center"/>
    </xf>
    <xf numFmtId="177" fontId="61" fillId="0" borderId="56" xfId="0" applyNumberFormat="1" applyFont="1" applyFill="1" applyBorder="1" applyAlignment="1">
      <alignment vertical="center"/>
    </xf>
    <xf numFmtId="179" fontId="51" fillId="0" borderId="32" xfId="0" applyNumberFormat="1" applyFont="1" applyBorder="1" applyAlignment="1">
      <alignment horizontal="distributed" vertical="center"/>
    </xf>
    <xf numFmtId="179" fontId="51" fillId="0" borderId="16" xfId="0" applyNumberFormat="1" applyFont="1" applyBorder="1" applyAlignment="1">
      <alignment horizontal="right" vertical="center"/>
    </xf>
    <xf numFmtId="179" fontId="51" fillId="0" borderId="50" xfId="0" applyNumberFormat="1" applyFont="1" applyBorder="1" applyAlignment="1">
      <alignment horizontal="right" vertical="center"/>
    </xf>
    <xf numFmtId="179" fontId="51" fillId="0" borderId="57" xfId="0" applyNumberFormat="1" applyFont="1" applyBorder="1" applyAlignment="1">
      <alignment horizontal="distributed" vertical="center"/>
    </xf>
    <xf numFmtId="179" fontId="51" fillId="0" borderId="51" xfId="0" applyNumberFormat="1" applyFont="1" applyBorder="1" applyAlignment="1">
      <alignment horizontal="distributed" vertical="center"/>
    </xf>
    <xf numFmtId="179" fontId="51" fillId="0" borderId="35" xfId="0" applyNumberFormat="1" applyFont="1" applyBorder="1" applyAlignment="1">
      <alignment horizontal="right" vertical="center"/>
    </xf>
    <xf numFmtId="179" fontId="51" fillId="0" borderId="77" xfId="0" applyNumberFormat="1" applyFont="1" applyBorder="1" applyAlignment="1">
      <alignment horizontal="right" vertical="center"/>
    </xf>
    <xf numFmtId="179" fontId="51" fillId="0" borderId="53" xfId="0" applyNumberFormat="1" applyFont="1" applyBorder="1" applyAlignment="1">
      <alignment horizontal="distributed" vertical="center"/>
    </xf>
    <xf numFmtId="179" fontId="51" fillId="0" borderId="18" xfId="0" applyNumberFormat="1" applyFont="1" applyBorder="1" applyAlignment="1">
      <alignment horizontal="right" vertical="center"/>
    </xf>
    <xf numFmtId="179" fontId="51" fillId="0" borderId="56" xfId="0" applyNumberFormat="1" applyFont="1" applyBorder="1" applyAlignment="1">
      <alignment horizontal="right" vertical="center"/>
    </xf>
    <xf numFmtId="179" fontId="51" fillId="0" borderId="54" xfId="0" applyNumberFormat="1" applyFont="1" applyBorder="1" applyAlignment="1">
      <alignment horizontal="right" vertical="center"/>
    </xf>
    <xf numFmtId="179" fontId="51" fillId="38" borderId="51" xfId="0" applyNumberFormat="1" applyFont="1" applyFill="1" applyBorder="1" applyAlignment="1">
      <alignment horizontal="center" vertical="center"/>
    </xf>
    <xf numFmtId="179" fontId="51" fillId="38" borderId="28" xfId="0" applyNumberFormat="1" applyFont="1" applyFill="1" applyBorder="1" applyAlignment="1">
      <alignment horizontal="right" vertical="center"/>
    </xf>
    <xf numFmtId="179" fontId="51" fillId="38" borderId="52" xfId="0" applyNumberFormat="1" applyFont="1" applyFill="1" applyBorder="1" applyAlignment="1">
      <alignment horizontal="right" vertical="center"/>
    </xf>
    <xf numFmtId="179" fontId="51" fillId="34" borderId="60" xfId="0" applyNumberFormat="1" applyFont="1" applyFill="1" applyBorder="1" applyAlignment="1">
      <alignment vertical="center"/>
    </xf>
    <xf numFmtId="179" fontId="51" fillId="34" borderId="28" xfId="0" applyNumberFormat="1" applyFont="1" applyFill="1" applyBorder="1" applyAlignment="1">
      <alignment horizontal="right" vertical="center"/>
    </xf>
    <xf numFmtId="179" fontId="51" fillId="34" borderId="52" xfId="0" applyNumberFormat="1" applyFont="1" applyFill="1" applyBorder="1" applyAlignment="1">
      <alignment horizontal="right" vertical="center"/>
    </xf>
    <xf numFmtId="179" fontId="51" fillId="0" borderId="58" xfId="0" applyNumberFormat="1" applyFont="1" applyBorder="1" applyAlignment="1">
      <alignment horizontal="right" vertical="center"/>
    </xf>
    <xf numFmtId="179" fontId="52" fillId="0" borderId="53" xfId="0" applyNumberFormat="1" applyFont="1" applyBorder="1" applyAlignment="1">
      <alignment horizontal="distributed" vertical="center"/>
    </xf>
    <xf numFmtId="179" fontId="51" fillId="38" borderId="31" xfId="0" applyNumberFormat="1" applyFont="1" applyFill="1" applyBorder="1" applyAlignment="1">
      <alignment horizontal="right" vertical="center"/>
    </xf>
    <xf numFmtId="179" fontId="51" fillId="0" borderId="59" xfId="0" applyNumberFormat="1" applyFont="1" applyBorder="1" applyAlignment="1">
      <alignment horizontal="right" vertical="center"/>
    </xf>
    <xf numFmtId="179" fontId="51" fillId="34" borderId="55" xfId="0" applyNumberFormat="1" applyFont="1" applyFill="1" applyBorder="1" applyAlignment="1">
      <alignment vertical="center"/>
    </xf>
    <xf numFmtId="179" fontId="51" fillId="0" borderId="70" xfId="0" applyNumberFormat="1" applyFont="1" applyBorder="1" applyAlignment="1">
      <alignment horizontal="distributed" vertical="center"/>
    </xf>
    <xf numFmtId="179" fontId="51" fillId="34" borderId="51" xfId="0" applyNumberFormat="1" applyFont="1" applyFill="1" applyBorder="1" applyAlignment="1">
      <alignment vertical="center"/>
    </xf>
    <xf numFmtId="179" fontId="51" fillId="34" borderId="31" xfId="0" applyNumberFormat="1" applyFont="1" applyFill="1" applyBorder="1" applyAlignment="1">
      <alignment horizontal="right" vertical="center"/>
    </xf>
    <xf numFmtId="179" fontId="51" fillId="0" borderId="53" xfId="0" applyNumberFormat="1" applyFont="1" applyBorder="1" applyAlignment="1">
      <alignment vertical="center" shrinkToFit="1"/>
    </xf>
    <xf numFmtId="179" fontId="40" fillId="0" borderId="32" xfId="0" applyNumberFormat="1" applyFont="1" applyFill="1" applyBorder="1" applyAlignment="1">
      <alignment horizontal="distributed" vertical="center"/>
    </xf>
    <xf numFmtId="179" fontId="51" fillId="0" borderId="32" xfId="0" applyNumberFormat="1" applyFont="1" applyBorder="1" applyAlignment="1">
      <alignment horizontal="distributed" vertical="center" wrapText="1"/>
    </xf>
    <xf numFmtId="179" fontId="51" fillId="0" borderId="53" xfId="0" applyNumberFormat="1" applyFont="1" applyBorder="1" applyAlignment="1">
      <alignment horizontal="distributed" vertical="center" wrapText="1"/>
    </xf>
    <xf numFmtId="179" fontId="51" fillId="0" borderId="60" xfId="0" applyNumberFormat="1" applyFont="1" applyBorder="1" applyAlignment="1">
      <alignment horizontal="distributed" vertical="center"/>
    </xf>
    <xf numFmtId="179" fontId="51" fillId="0" borderId="28" xfId="0" applyNumberFormat="1" applyFont="1" applyBorder="1" applyAlignment="1">
      <alignment horizontal="right" vertical="center"/>
    </xf>
    <xf numFmtId="179" fontId="51" fillId="0" borderId="55" xfId="0" applyNumberFormat="1" applyFont="1" applyBorder="1" applyAlignment="1">
      <alignment horizontal="distributed" vertical="center"/>
    </xf>
    <xf numFmtId="179" fontId="51" fillId="34" borderId="28" xfId="0" applyNumberFormat="1" applyFont="1" applyFill="1" applyBorder="1" applyAlignment="1">
      <alignment vertical="center"/>
    </xf>
    <xf numFmtId="179" fontId="51" fillId="34" borderId="31" xfId="0" applyNumberFormat="1" applyFont="1" applyFill="1" applyBorder="1" applyAlignment="1">
      <alignment vertical="center"/>
    </xf>
    <xf numFmtId="179" fontId="51" fillId="35" borderId="51" xfId="0" applyNumberFormat="1" applyFont="1" applyFill="1" applyBorder="1" applyAlignment="1">
      <alignment vertical="center"/>
    </xf>
    <xf numFmtId="179" fontId="51" fillId="35" borderId="28" xfId="0" applyNumberFormat="1" applyFont="1" applyFill="1" applyBorder="1" applyAlignment="1">
      <alignment horizontal="right" vertical="center"/>
    </xf>
    <xf numFmtId="179" fontId="51" fillId="0" borderId="65" xfId="0" applyNumberFormat="1" applyFont="1" applyBorder="1" applyAlignment="1">
      <alignment vertical="center"/>
    </xf>
    <xf numFmtId="179" fontId="51" fillId="0" borderId="15" xfId="0" applyNumberFormat="1" applyFont="1" applyBorder="1" applyAlignment="1">
      <alignment vertical="center"/>
    </xf>
    <xf numFmtId="179" fontId="51" fillId="0" borderId="33" xfId="0" applyNumberFormat="1" applyFont="1" applyBorder="1" applyAlignment="1">
      <alignment vertical="center"/>
    </xf>
    <xf numFmtId="0" fontId="0" fillId="0" borderId="70" xfId="0" applyFill="1" applyBorder="1" applyAlignment="1">
      <alignment vertical="center"/>
    </xf>
    <xf numFmtId="179" fontId="51" fillId="0" borderId="0" xfId="0" applyNumberFormat="1" applyFont="1" applyFill="1" applyBorder="1" applyAlignment="1">
      <alignment horizontal="right" vertical="center"/>
    </xf>
    <xf numFmtId="179" fontId="51" fillId="0" borderId="17" xfId="0" applyNumberFormat="1" applyFont="1" applyFill="1" applyBorder="1" applyAlignment="1">
      <alignment horizontal="right" vertical="center"/>
    </xf>
    <xf numFmtId="179" fontId="51" fillId="0" borderId="37" xfId="0" applyNumberFormat="1" applyFont="1" applyBorder="1" applyAlignment="1">
      <alignment horizontal="distributed" vertical="center"/>
    </xf>
    <xf numFmtId="179" fontId="51" fillId="0" borderId="62" xfId="0" applyNumberFormat="1" applyFont="1" applyBorder="1" applyAlignment="1">
      <alignment horizontal="distributed" vertical="center"/>
    </xf>
    <xf numFmtId="179" fontId="51" fillId="0" borderId="22" xfId="0" applyNumberFormat="1" applyFont="1" applyBorder="1" applyAlignment="1">
      <alignment horizontal="right" vertical="center"/>
    </xf>
    <xf numFmtId="179" fontId="51" fillId="0" borderId="61" xfId="0" applyNumberFormat="1" applyFont="1" applyBorder="1" applyAlignment="1">
      <alignment horizontal="right" vertical="center"/>
    </xf>
    <xf numFmtId="0" fontId="51" fillId="0" borderId="32" xfId="0" applyFont="1" applyBorder="1" applyAlignment="1">
      <alignment horizontal="distributed" vertical="center"/>
    </xf>
    <xf numFmtId="38" fontId="51" fillId="0" borderId="18" xfId="0" applyNumberFormat="1" applyFont="1" applyBorder="1" applyAlignment="1">
      <alignment vertical="center"/>
    </xf>
    <xf numFmtId="38" fontId="51" fillId="0" borderId="58" xfId="0" applyNumberFormat="1" applyFont="1" applyBorder="1" applyAlignment="1">
      <alignment vertical="center"/>
    </xf>
    <xf numFmtId="0" fontId="51" fillId="0" borderId="19" xfId="0" applyFont="1" applyBorder="1" applyAlignment="1">
      <alignment horizontal="distributed" vertical="center"/>
    </xf>
    <xf numFmtId="0" fontId="51" fillId="0" borderId="19" xfId="0" applyFont="1" applyFill="1" applyBorder="1" applyAlignment="1">
      <alignment horizontal="distributed" vertical="center"/>
    </xf>
    <xf numFmtId="38" fontId="51" fillId="0" borderId="18" xfId="0" applyNumberFormat="1" applyFont="1" applyFill="1" applyBorder="1" applyAlignment="1">
      <alignment vertical="center"/>
    </xf>
    <xf numFmtId="38" fontId="51" fillId="0" borderId="56" xfId="0" applyNumberFormat="1" applyFont="1" applyBorder="1" applyAlignment="1">
      <alignment vertical="center"/>
    </xf>
    <xf numFmtId="0" fontId="51" fillId="35" borderId="29" xfId="0" applyFont="1" applyFill="1" applyBorder="1" applyAlignment="1">
      <alignment horizontal="distributed" vertical="center"/>
    </xf>
    <xf numFmtId="38" fontId="51" fillId="35" borderId="28" xfId="0" applyNumberFormat="1" applyFont="1" applyFill="1" applyBorder="1" applyAlignment="1">
      <alignment vertical="center"/>
    </xf>
    <xf numFmtId="38" fontId="51" fillId="35" borderId="52" xfId="0" applyNumberFormat="1" applyFont="1" applyFill="1" applyBorder="1" applyAlignment="1">
      <alignment vertical="center"/>
    </xf>
    <xf numFmtId="38" fontId="51" fillId="35" borderId="31" xfId="0" applyNumberFormat="1" applyFont="1" applyFill="1" applyBorder="1" applyAlignment="1">
      <alignment vertical="center"/>
    </xf>
    <xf numFmtId="38" fontId="51" fillId="0" borderId="58" xfId="0" applyNumberFormat="1" applyFont="1" applyFill="1" applyBorder="1" applyAlignment="1">
      <alignment vertical="center"/>
    </xf>
    <xf numFmtId="0" fontId="51" fillId="0" borderId="32" xfId="0" applyFont="1" applyFill="1" applyBorder="1" applyAlignment="1">
      <alignment horizontal="distributed" vertical="center"/>
    </xf>
    <xf numFmtId="0" fontId="3" fillId="35" borderId="29" xfId="0" applyFont="1" applyFill="1" applyBorder="1" applyAlignment="1">
      <alignment horizontal="distributed" vertical="center"/>
    </xf>
    <xf numFmtId="0" fontId="51" fillId="0" borderId="60" xfId="0" applyFont="1" applyBorder="1" applyAlignment="1">
      <alignment horizontal="distributed" vertical="center"/>
    </xf>
    <xf numFmtId="38" fontId="51" fillId="0" borderId="35" xfId="0" applyNumberFormat="1" applyFont="1" applyBorder="1" applyAlignment="1">
      <alignment vertical="center"/>
    </xf>
    <xf numFmtId="38" fontId="51" fillId="0" borderId="59" xfId="0" applyNumberFormat="1" applyFont="1" applyBorder="1" applyAlignment="1">
      <alignment vertical="center"/>
    </xf>
    <xf numFmtId="0" fontId="51" fillId="0" borderId="53" xfId="0" applyFont="1" applyBorder="1" applyAlignment="1">
      <alignment horizontal="distributed" vertical="center"/>
    </xf>
    <xf numFmtId="0" fontId="51" fillId="35" borderId="51" xfId="0" applyFont="1" applyFill="1" applyBorder="1" applyAlignment="1">
      <alignment horizontal="distributed" vertical="center"/>
    </xf>
    <xf numFmtId="0" fontId="51" fillId="0" borderId="0" xfId="0" applyFont="1" applyBorder="1" applyAlignment="1">
      <alignment horizontal="distributed" vertical="center"/>
    </xf>
    <xf numFmtId="38" fontId="51" fillId="0" borderId="16" xfId="0" applyNumberFormat="1" applyFont="1" applyBorder="1" applyAlignment="1">
      <alignment vertical="center"/>
    </xf>
    <xf numFmtId="0" fontId="51" fillId="0" borderId="16" xfId="0" applyFont="1" applyBorder="1" applyAlignment="1">
      <alignment vertical="center"/>
    </xf>
    <xf numFmtId="0" fontId="51" fillId="0" borderId="42" xfId="0" applyFont="1" applyBorder="1" applyAlignment="1">
      <alignment vertical="center"/>
    </xf>
    <xf numFmtId="0" fontId="51" fillId="35" borderId="55" xfId="0" applyFont="1" applyFill="1" applyBorder="1" applyAlignment="1">
      <alignment horizontal="distributed" vertical="center"/>
    </xf>
    <xf numFmtId="0" fontId="51" fillId="0" borderId="53" xfId="0" applyFont="1" applyFill="1" applyBorder="1" applyAlignment="1">
      <alignment horizontal="distributed" vertical="center"/>
    </xf>
    <xf numFmtId="0" fontId="51" fillId="0" borderId="18" xfId="0" applyFont="1" applyBorder="1" applyAlignment="1">
      <alignment vertical="center"/>
    </xf>
    <xf numFmtId="0" fontId="51" fillId="0" borderId="56" xfId="0" applyFont="1" applyBorder="1" applyAlignment="1">
      <alignment vertical="center"/>
    </xf>
    <xf numFmtId="0" fontId="51" fillId="34" borderId="51" xfId="0" applyFont="1" applyFill="1" applyBorder="1" applyAlignment="1">
      <alignment horizontal="right" vertical="center"/>
    </xf>
    <xf numFmtId="38" fontId="51" fillId="34" borderId="28" xfId="0" applyNumberFormat="1" applyFont="1" applyFill="1" applyBorder="1" applyAlignment="1">
      <alignment vertical="center"/>
    </xf>
    <xf numFmtId="38" fontId="51" fillId="34" borderId="52" xfId="0" applyNumberFormat="1" applyFont="1" applyFill="1" applyBorder="1" applyAlignment="1">
      <alignment vertical="center"/>
    </xf>
    <xf numFmtId="0" fontId="51" fillId="0" borderId="0" xfId="0" applyFont="1" applyFill="1" applyBorder="1" applyAlignment="1">
      <alignment horizontal="distributed" vertical="center"/>
    </xf>
    <xf numFmtId="0" fontId="51" fillId="35" borderId="65" xfId="0" applyFont="1" applyFill="1" applyBorder="1" applyAlignment="1">
      <alignment horizontal="distributed" vertical="center"/>
    </xf>
    <xf numFmtId="179" fontId="51" fillId="35" borderId="28" xfId="0" applyNumberFormat="1" applyFont="1" applyFill="1" applyBorder="1" applyAlignment="1">
      <alignment vertical="center"/>
    </xf>
    <xf numFmtId="179" fontId="51" fillId="35" borderId="31" xfId="0" applyNumberFormat="1" applyFont="1" applyFill="1" applyBorder="1" applyAlignment="1">
      <alignment vertical="center"/>
    </xf>
    <xf numFmtId="38" fontId="51" fillId="0" borderId="66" xfId="0" applyNumberFormat="1" applyFont="1" applyBorder="1" applyAlignment="1">
      <alignment vertical="center"/>
    </xf>
    <xf numFmtId="0" fontId="51" fillId="36" borderId="67" xfId="0" applyFont="1" applyFill="1" applyBorder="1" applyAlignment="1">
      <alignment horizontal="distributed" vertical="center"/>
    </xf>
    <xf numFmtId="38" fontId="51" fillId="36" borderId="68" xfId="0" applyNumberFormat="1" applyFont="1" applyFill="1" applyBorder="1" applyAlignment="1">
      <alignment vertical="center"/>
    </xf>
    <xf numFmtId="179" fontId="51" fillId="36" borderId="68" xfId="0" applyNumberFormat="1" applyFont="1" applyFill="1" applyBorder="1" applyAlignment="1">
      <alignment vertical="center"/>
    </xf>
    <xf numFmtId="179" fontId="51" fillId="36" borderId="69" xfId="0" applyNumberFormat="1" applyFont="1" applyFill="1" applyBorder="1" applyAlignment="1">
      <alignment vertical="center"/>
    </xf>
    <xf numFmtId="0" fontId="0" fillId="0" borderId="105" xfId="0" applyBorder="1" applyAlignment="1"/>
    <xf numFmtId="38" fontId="0" fillId="0" borderId="63" xfId="0" applyNumberFormat="1" applyBorder="1" applyAlignment="1"/>
    <xf numFmtId="38" fontId="0" fillId="0" borderId="101" xfId="0" applyNumberFormat="1" applyBorder="1" applyAlignment="1"/>
    <xf numFmtId="179" fontId="51" fillId="0" borderId="70" xfId="0" applyNumberFormat="1" applyFont="1" applyBorder="1" applyAlignment="1">
      <alignment vertical="center"/>
    </xf>
    <xf numFmtId="179" fontId="51" fillId="0" borderId="0" xfId="0" applyNumberFormat="1" applyFont="1" applyBorder="1" applyAlignment="1">
      <alignment vertical="center"/>
    </xf>
    <xf numFmtId="179" fontId="51" fillId="0" borderId="17" xfId="0" applyNumberFormat="1" applyFont="1" applyBorder="1" applyAlignment="1">
      <alignment vertical="center"/>
    </xf>
    <xf numFmtId="0" fontId="51" fillId="35" borderId="100" xfId="0" applyFont="1" applyFill="1" applyBorder="1" applyAlignment="1">
      <alignment horizontal="distributed" vertical="center"/>
    </xf>
    <xf numFmtId="38" fontId="51" fillId="35" borderId="16" xfId="0" applyNumberFormat="1" applyFont="1" applyFill="1" applyBorder="1" applyAlignment="1">
      <alignment vertical="center"/>
    </xf>
    <xf numFmtId="38" fontId="51" fillId="35" borderId="41" xfId="0" applyNumberFormat="1" applyFont="1" applyFill="1" applyBorder="1" applyAlignment="1">
      <alignment vertical="center"/>
    </xf>
    <xf numFmtId="38" fontId="51" fillId="35" borderId="50" xfId="0" applyNumberFormat="1" applyFont="1" applyFill="1" applyBorder="1" applyAlignment="1">
      <alignment vertical="center"/>
    </xf>
    <xf numFmtId="0" fontId="51" fillId="0" borderId="71" xfId="0" applyFont="1" applyFill="1" applyBorder="1" applyAlignment="1">
      <alignment horizontal="distributed" vertical="center"/>
    </xf>
    <xf numFmtId="38" fontId="51" fillId="0" borderId="39" xfId="0" applyNumberFormat="1" applyFont="1" applyBorder="1" applyAlignment="1">
      <alignment vertical="center"/>
    </xf>
    <xf numFmtId="38" fontId="51" fillId="0" borderId="72" xfId="0" applyNumberFormat="1" applyFont="1" applyBorder="1" applyAlignment="1">
      <alignment vertical="center"/>
    </xf>
    <xf numFmtId="0" fontId="51" fillId="0" borderId="62" xfId="0" applyFont="1" applyBorder="1" applyAlignment="1">
      <alignment horizontal="distributed" vertical="center"/>
    </xf>
    <xf numFmtId="38" fontId="51" fillId="0" borderId="22" xfId="0" applyNumberFormat="1" applyFont="1" applyBorder="1" applyAlignment="1">
      <alignment vertical="center"/>
    </xf>
    <xf numFmtId="38" fontId="51" fillId="0" borderId="61" xfId="0" applyNumberFormat="1" applyFont="1" applyBorder="1" applyAlignment="1">
      <alignment vertical="center"/>
    </xf>
    <xf numFmtId="0" fontId="51" fillId="0" borderId="21" xfId="0" applyFont="1" applyBorder="1" applyAlignment="1">
      <alignment horizontal="distributed" vertical="center"/>
    </xf>
    <xf numFmtId="179" fontId="51" fillId="0" borderId="73" xfId="0" applyNumberFormat="1" applyFont="1" applyBorder="1" applyAlignment="1">
      <alignment horizontal="left" vertical="center"/>
    </xf>
    <xf numFmtId="179" fontId="51" fillId="0" borderId="43" xfId="0" applyNumberFormat="1" applyFont="1" applyBorder="1" applyAlignment="1">
      <alignment horizontal="center" vertical="center"/>
    </xf>
    <xf numFmtId="179" fontId="51" fillId="0" borderId="23" xfId="0" applyNumberFormat="1" applyFont="1" applyBorder="1" applyAlignment="1">
      <alignment horizontal="center" vertical="center"/>
    </xf>
    <xf numFmtId="179" fontId="51" fillId="0" borderId="0" xfId="0" applyNumberFormat="1" applyFont="1" applyBorder="1" applyAlignment="1">
      <alignment horizontal="distributed" vertical="center"/>
    </xf>
    <xf numFmtId="179" fontId="51" fillId="35" borderId="31" xfId="0" applyNumberFormat="1" applyFont="1" applyFill="1" applyBorder="1" applyAlignment="1">
      <alignment horizontal="right" vertical="center"/>
    </xf>
    <xf numFmtId="0" fontId="0" fillId="0" borderId="73" xfId="0" applyFill="1" applyBorder="1" applyAlignment="1">
      <alignment vertical="center"/>
    </xf>
    <xf numFmtId="179" fontId="51" fillId="0" borderId="43" xfId="0" applyNumberFormat="1" applyFont="1" applyFill="1" applyBorder="1" applyAlignment="1">
      <alignment horizontal="right" vertical="center"/>
    </xf>
    <xf numFmtId="179" fontId="51" fillId="0" borderId="23" xfId="0" applyNumberFormat="1" applyFont="1" applyFill="1" applyBorder="1" applyAlignment="1">
      <alignment horizontal="right" vertical="center"/>
    </xf>
    <xf numFmtId="49" fontId="40" fillId="0" borderId="71" xfId="89" applyNumberFormat="1" applyFont="1" applyFill="1" applyBorder="1" applyAlignment="1">
      <alignment horizontal="left" vertical="center"/>
    </xf>
    <xf numFmtId="0" fontId="10" fillId="0" borderId="79" xfId="3" applyFont="1" applyBorder="1" applyAlignment="1">
      <alignment horizontal="center" vertical="center"/>
    </xf>
    <xf numFmtId="0" fontId="10" fillId="0" borderId="71" xfId="3" applyFont="1" applyBorder="1" applyAlignment="1">
      <alignment horizontal="center" vertical="center"/>
    </xf>
    <xf numFmtId="0" fontId="10" fillId="0" borderId="100" xfId="3" applyFont="1" applyBorder="1" applyAlignment="1">
      <alignment horizontal="center" vertical="center"/>
    </xf>
    <xf numFmtId="176" fontId="52" fillId="0" borderId="14" xfId="0" applyNumberFormat="1" applyFont="1" applyBorder="1" applyAlignment="1">
      <alignment horizontal="right" vertical="center" wrapText="1"/>
    </xf>
    <xf numFmtId="176" fontId="52" fillId="0" borderId="19" xfId="0" applyNumberFormat="1" applyFont="1" applyBorder="1" applyAlignment="1">
      <alignment horizontal="right" vertical="center" wrapText="1"/>
    </xf>
    <xf numFmtId="38" fontId="8" fillId="0" borderId="93" xfId="90" applyFont="1" applyBorder="1" applyAlignment="1">
      <alignment horizontal="center" vertical="center" shrinkToFit="1"/>
    </xf>
    <xf numFmtId="38" fontId="8" fillId="0" borderId="85" xfId="90" applyFont="1" applyBorder="1" applyAlignment="1">
      <alignment horizontal="center" vertical="center" shrinkToFit="1"/>
    </xf>
    <xf numFmtId="38" fontId="8" fillId="0" borderId="86" xfId="90" applyFont="1" applyBorder="1" applyAlignment="1">
      <alignment horizontal="center" vertical="center" shrinkToFit="1"/>
    </xf>
    <xf numFmtId="38" fontId="8" fillId="0" borderId="96" xfId="90" applyFont="1" applyBorder="1" applyAlignment="1">
      <alignment horizontal="center" vertical="center" shrinkToFit="1"/>
    </xf>
    <xf numFmtId="38" fontId="8" fillId="0" borderId="97" xfId="90" applyFont="1" applyBorder="1" applyAlignment="1">
      <alignment horizontal="center" vertical="center" shrinkToFit="1"/>
    </xf>
    <xf numFmtId="38" fontId="8" fillId="0" borderId="95" xfId="90" applyFont="1" applyBorder="1" applyAlignment="1">
      <alignment horizontal="center" vertical="center" shrinkToFit="1"/>
    </xf>
    <xf numFmtId="38" fontId="8" fillId="0" borderId="98" xfId="90" applyFont="1" applyBorder="1" applyAlignment="1">
      <alignment horizontal="center" vertical="center" shrinkToFit="1"/>
    </xf>
    <xf numFmtId="38" fontId="8" fillId="0" borderId="99" xfId="90" applyFont="1" applyBorder="1" applyAlignment="1">
      <alignment horizontal="center" vertical="center" shrinkToFit="1"/>
    </xf>
    <xf numFmtId="38" fontId="8" fillId="0" borderId="18" xfId="90" applyFont="1" applyBorder="1" applyAlignment="1">
      <alignment vertical="center"/>
    </xf>
    <xf numFmtId="184" fontId="8" fillId="0" borderId="18" xfId="90" applyNumberFormat="1" applyFont="1" applyBorder="1" applyAlignment="1">
      <alignment vertical="center"/>
    </xf>
    <xf numFmtId="38" fontId="8" fillId="0" borderId="17" xfId="90" applyFont="1" applyBorder="1" applyAlignment="1">
      <alignment vertical="center"/>
    </xf>
    <xf numFmtId="38" fontId="8" fillId="0" borderId="27" xfId="90" applyFont="1" applyBorder="1" applyAlignment="1">
      <alignment horizontal="right" vertical="center"/>
    </xf>
    <xf numFmtId="38" fontId="8" fillId="0" borderId="16" xfId="90" applyFont="1" applyBorder="1" applyAlignment="1">
      <alignment horizontal="center" vertical="center"/>
    </xf>
    <xf numFmtId="38" fontId="8" fillId="0" borderId="16" xfId="90" applyFont="1" applyBorder="1" applyAlignment="1">
      <alignment vertical="center"/>
    </xf>
    <xf numFmtId="184" fontId="8" fillId="0" borderId="16" xfId="90" applyNumberFormat="1" applyFont="1" applyBorder="1" applyAlignment="1">
      <alignment vertical="center"/>
    </xf>
    <xf numFmtId="38" fontId="8" fillId="0" borderId="33" xfId="90" applyFont="1" applyBorder="1" applyAlignment="1">
      <alignment vertical="center"/>
    </xf>
    <xf numFmtId="38" fontId="8" fillId="0" borderId="18" xfId="90" applyFont="1" applyBorder="1" applyAlignment="1">
      <alignment horizontal="center" vertical="center"/>
    </xf>
    <xf numFmtId="177" fontId="8" fillId="0" borderId="17" xfId="90" applyNumberFormat="1" applyFont="1" applyBorder="1" applyAlignment="1">
      <alignment vertical="center"/>
    </xf>
    <xf numFmtId="38" fontId="8" fillId="0" borderId="35" xfId="90" applyFont="1" applyBorder="1" applyAlignment="1">
      <alignment horizontal="center" vertical="center"/>
    </xf>
    <xf numFmtId="38" fontId="8" fillId="0" borderId="35" xfId="90" applyFont="1" applyBorder="1" applyAlignment="1">
      <alignment vertical="center"/>
    </xf>
    <xf numFmtId="184" fontId="8" fillId="0" borderId="35" xfId="90" applyNumberFormat="1" applyFont="1" applyBorder="1" applyAlignment="1">
      <alignment vertical="center"/>
    </xf>
    <xf numFmtId="177" fontId="8" fillId="0" borderId="36" xfId="90" applyNumberFormat="1" applyFont="1" applyBorder="1" applyAlignment="1">
      <alignment vertical="center"/>
    </xf>
    <xf numFmtId="38" fontId="8" fillId="0" borderId="100" xfId="90" applyFont="1" applyBorder="1" applyAlignment="1">
      <alignment horizontal="right" vertical="center"/>
    </xf>
    <xf numFmtId="38" fontId="8" fillId="0" borderId="40" xfId="90" applyFont="1" applyBorder="1" applyAlignment="1">
      <alignment horizontal="center" vertical="center"/>
    </xf>
    <xf numFmtId="177" fontId="8" fillId="0" borderId="17" xfId="90" applyNumberFormat="1" applyFont="1" applyBorder="1" applyAlignment="1">
      <alignment horizontal="right" vertical="center"/>
    </xf>
    <xf numFmtId="38" fontId="8" fillId="0" borderId="19" xfId="90" applyFont="1" applyBorder="1" applyAlignment="1">
      <alignment horizontal="center" vertical="center"/>
    </xf>
    <xf numFmtId="0" fontId="8" fillId="0" borderId="27" xfId="3" applyFont="1" applyBorder="1">
      <alignment vertical="center"/>
    </xf>
    <xf numFmtId="0" fontId="8" fillId="0" borderId="76" xfId="3" applyFont="1" applyBorder="1" applyAlignment="1">
      <alignment horizontal="center" vertical="center"/>
    </xf>
    <xf numFmtId="38" fontId="8" fillId="0" borderId="35" xfId="3" applyNumberFormat="1" applyFont="1" applyBorder="1">
      <alignment vertical="center"/>
    </xf>
    <xf numFmtId="184" fontId="8" fillId="0" borderId="35" xfId="3" applyNumberFormat="1" applyFont="1" applyBorder="1">
      <alignment vertical="center"/>
    </xf>
    <xf numFmtId="0" fontId="8" fillId="0" borderId="36" xfId="3" applyFont="1" applyBorder="1" applyAlignment="1">
      <alignment horizontal="right" vertical="center"/>
    </xf>
    <xf numFmtId="177" fontId="8" fillId="0" borderId="42" xfId="90" applyNumberFormat="1" applyFont="1" applyBorder="1" applyAlignment="1">
      <alignment horizontal="right" vertical="center"/>
    </xf>
    <xf numFmtId="38" fontId="3" fillId="0" borderId="71" xfId="90" applyFont="1" applyBorder="1" applyAlignment="1">
      <alignment horizontal="right" vertical="center"/>
    </xf>
    <xf numFmtId="38" fontId="3" fillId="0" borderId="39" xfId="90" applyFont="1" applyBorder="1" applyAlignment="1">
      <alignment horizontal="center" vertical="center"/>
    </xf>
    <xf numFmtId="38" fontId="3" fillId="0" borderId="39" xfId="90" applyFont="1" applyBorder="1" applyAlignment="1">
      <alignment vertical="center"/>
    </xf>
    <xf numFmtId="184" fontId="3" fillId="0" borderId="39" xfId="90" applyNumberFormat="1" applyFont="1" applyBorder="1" applyAlignment="1">
      <alignment vertical="center"/>
    </xf>
    <xf numFmtId="177" fontId="3" fillId="0" borderId="80" xfId="90" applyNumberFormat="1" applyFont="1" applyBorder="1" applyAlignment="1">
      <alignment horizontal="right" vertical="center"/>
    </xf>
    <xf numFmtId="49" fontId="40" fillId="0" borderId="27" xfId="89" applyNumberFormat="1" applyFont="1" applyFill="1" applyBorder="1" applyAlignment="1">
      <alignment horizontal="left" vertical="center"/>
    </xf>
    <xf numFmtId="49" fontId="40" fillId="0" borderId="35" xfId="89" applyNumberFormat="1" applyFont="1" applyFill="1" applyBorder="1" applyAlignment="1">
      <alignment vertical="center" shrinkToFit="1"/>
    </xf>
    <xf numFmtId="49" fontId="40" fillId="0" borderId="39" xfId="89" applyNumberFormat="1" applyFont="1" applyFill="1" applyBorder="1" applyAlignment="1">
      <alignment vertical="center" shrinkToFit="1"/>
    </xf>
    <xf numFmtId="49" fontId="6" fillId="0" borderId="106" xfId="89" applyNumberFormat="1" applyFont="1" applyFill="1" applyBorder="1" applyAlignment="1">
      <alignment horizontal="left" vertical="center"/>
    </xf>
    <xf numFmtId="49" fontId="8" fillId="0" borderId="107" xfId="89" applyNumberFormat="1" applyFont="1" applyFill="1" applyBorder="1" applyAlignment="1">
      <alignment horizontal="left" vertical="center"/>
    </xf>
    <xf numFmtId="181" fontId="6" fillId="0" borderId="68" xfId="89" applyNumberFormat="1" applyFont="1" applyFill="1" applyBorder="1" applyAlignment="1">
      <alignment horizontal="center" vertical="center"/>
    </xf>
    <xf numFmtId="181" fontId="6" fillId="0" borderId="69" xfId="89" applyNumberFormat="1" applyFont="1" applyFill="1" applyBorder="1" applyAlignment="1">
      <alignment horizontal="center" vertical="center"/>
    </xf>
    <xf numFmtId="49" fontId="40" fillId="0" borderId="47" xfId="89" applyNumberFormat="1" applyFont="1" applyFill="1" applyBorder="1" applyAlignment="1">
      <alignment horizontal="left" vertical="center"/>
    </xf>
    <xf numFmtId="49" fontId="40" fillId="0" borderId="12" xfId="89" applyNumberFormat="1" applyFont="1" applyFill="1" applyBorder="1" applyAlignment="1">
      <alignment vertical="center" shrinkToFit="1"/>
    </xf>
    <xf numFmtId="182" fontId="44" fillId="37" borderId="12" xfId="89" applyNumberFormat="1" applyFont="1" applyFill="1" applyBorder="1" applyAlignment="1">
      <alignment horizontal="right" vertical="center"/>
    </xf>
    <xf numFmtId="182" fontId="44" fillId="37" borderId="49" xfId="89" applyNumberFormat="1" applyFont="1" applyFill="1" applyBorder="1" applyAlignment="1">
      <alignment horizontal="right" vertical="center"/>
    </xf>
    <xf numFmtId="181" fontId="44" fillId="0" borderId="35" xfId="89" applyNumberFormat="1" applyFont="1" applyFill="1" applyBorder="1" applyAlignment="1">
      <alignment vertical="center"/>
    </xf>
    <xf numFmtId="181" fontId="44" fillId="0" borderId="78" xfId="89" applyNumberFormat="1" applyFont="1" applyFill="1" applyBorder="1" applyAlignment="1">
      <alignment vertical="center"/>
    </xf>
    <xf numFmtId="49" fontId="40" fillId="0" borderId="20" xfId="89" applyNumberFormat="1" applyFont="1" applyFill="1" applyBorder="1" applyAlignment="1">
      <alignment horizontal="left" vertical="center"/>
    </xf>
    <xf numFmtId="49" fontId="40" fillId="0" borderId="21" xfId="89" applyNumberFormat="1" applyFont="1" applyFill="1" applyBorder="1" applyAlignment="1">
      <alignment horizontal="left" vertical="center"/>
    </xf>
    <xf numFmtId="181" fontId="40" fillId="0" borderId="108" xfId="89" applyNumberFormat="1" applyFont="1" applyFill="1" applyBorder="1" applyAlignment="1">
      <alignment horizontal="center" vertical="center"/>
    </xf>
    <xf numFmtId="181" fontId="40" fillId="0" borderId="39" xfId="89" applyNumberFormat="1" applyFont="1" applyFill="1" applyBorder="1" applyAlignment="1">
      <alignment horizontal="center" vertical="center"/>
    </xf>
    <xf numFmtId="181" fontId="40" fillId="0" borderId="80" xfId="89" applyNumberFormat="1" applyFont="1" applyFill="1" applyBorder="1" applyAlignment="1">
      <alignment horizontal="center" vertical="center"/>
    </xf>
    <xf numFmtId="181" fontId="44" fillId="0" borderId="78" xfId="89" quotePrefix="1" applyNumberFormat="1" applyFont="1" applyFill="1" applyBorder="1" applyAlignment="1">
      <alignment horizontal="right" vertical="center"/>
    </xf>
    <xf numFmtId="181" fontId="44" fillId="0" borderId="80" xfId="89" applyNumberFormat="1" applyFont="1" applyFill="1" applyBorder="1" applyAlignment="1">
      <alignment horizontal="right" vertical="center"/>
    </xf>
    <xf numFmtId="0" fontId="6" fillId="0" borderId="106" xfId="3" applyFont="1" applyFill="1" applyBorder="1" applyAlignment="1">
      <alignment horizontal="center" vertical="center"/>
    </xf>
    <xf numFmtId="0" fontId="6" fillId="0" borderId="68" xfId="3" applyFont="1" applyFill="1" applyBorder="1" applyAlignment="1">
      <alignment horizontal="center" vertical="center"/>
    </xf>
    <xf numFmtId="0" fontId="6" fillId="0" borderId="109" xfId="3" applyFont="1" applyFill="1" applyBorder="1" applyAlignment="1">
      <alignment horizontal="centerContinuous" vertical="center"/>
    </xf>
    <xf numFmtId="0" fontId="6" fillId="0" borderId="68" xfId="3" applyFont="1" applyFill="1" applyBorder="1" applyAlignment="1">
      <alignment horizontal="centerContinuous" vertical="center"/>
    </xf>
    <xf numFmtId="0" fontId="6" fillId="0" borderId="107" xfId="3" applyFont="1" applyFill="1" applyBorder="1" applyAlignment="1">
      <alignment horizontal="centerContinuous" vertical="center"/>
    </xf>
    <xf numFmtId="0" fontId="6" fillId="0" borderId="110" xfId="3" applyFont="1" applyFill="1" applyBorder="1" applyAlignment="1">
      <alignment horizontal="center" vertical="center"/>
    </xf>
    <xf numFmtId="49" fontId="7" fillId="0" borderId="25" xfId="2" applyNumberFormat="1" applyFont="1" applyFill="1" applyBorder="1" applyAlignment="1">
      <alignment horizontal="centerContinuous" vertical="center" wrapText="1"/>
    </xf>
    <xf numFmtId="0" fontId="7" fillId="0" borderId="26" xfId="2" applyFont="1" applyFill="1" applyBorder="1" applyAlignment="1">
      <alignment horizontal="centerContinuous" vertical="center"/>
    </xf>
    <xf numFmtId="0" fontId="7" fillId="0" borderId="13" xfId="2" applyFont="1" applyFill="1" applyBorder="1" applyAlignment="1">
      <alignment horizontal="centerContinuous" vertical="center"/>
    </xf>
    <xf numFmtId="0" fontId="7" fillId="33" borderId="28" xfId="3" applyFont="1" applyFill="1" applyBorder="1" applyAlignment="1">
      <alignment horizontal="distributed" vertical="center"/>
    </xf>
    <xf numFmtId="0" fontId="7" fillId="0" borderId="29" xfId="2" applyFont="1" applyFill="1" applyBorder="1" applyAlignment="1">
      <alignment horizontal="distributed" vertical="center"/>
    </xf>
    <xf numFmtId="0" fontId="7" fillId="0" borderId="28" xfId="2" applyFont="1" applyFill="1" applyBorder="1" applyAlignment="1">
      <alignment horizontal="distributed" vertical="center"/>
    </xf>
    <xf numFmtId="0" fontId="7" fillId="33" borderId="28" xfId="4" applyFont="1" applyFill="1" applyBorder="1" applyAlignment="1">
      <alignment horizontal="distributed" vertical="center"/>
    </xf>
    <xf numFmtId="0" fontId="7" fillId="0" borderId="31" xfId="2" applyFont="1" applyFill="1" applyBorder="1" applyAlignment="1">
      <alignment horizontal="distributed" vertical="center"/>
    </xf>
    <xf numFmtId="0" fontId="7" fillId="0" borderId="32" xfId="2" applyFont="1" applyFill="1" applyBorder="1" applyAlignment="1">
      <alignment horizontal="center" vertical="center"/>
    </xf>
    <xf numFmtId="178" fontId="62" fillId="33" borderId="0" xfId="3" applyNumberFormat="1" applyFont="1" applyFill="1" applyBorder="1" applyAlignment="1">
      <alignment vertical="center"/>
    </xf>
    <xf numFmtId="178" fontId="62" fillId="33" borderId="18" xfId="3" applyNumberFormat="1" applyFont="1" applyFill="1" applyBorder="1" applyAlignment="1">
      <alignment vertical="center"/>
    </xf>
    <xf numFmtId="178" fontId="62" fillId="0" borderId="18" xfId="2" applyNumberFormat="1" applyFont="1" applyFill="1" applyBorder="1" applyAlignment="1">
      <alignment vertical="center"/>
    </xf>
    <xf numFmtId="178" fontId="62" fillId="33" borderId="18" xfId="4" applyNumberFormat="1" applyFont="1" applyFill="1" applyBorder="1" applyAlignment="1">
      <alignment vertical="center"/>
    </xf>
    <xf numFmtId="178" fontId="62" fillId="0" borderId="18" xfId="3" applyNumberFormat="1" applyFont="1" applyBorder="1" applyAlignment="1">
      <alignment vertical="center"/>
    </xf>
    <xf numFmtId="178" fontId="62" fillId="0" borderId="56" xfId="2" applyNumberFormat="1" applyFont="1" applyFill="1" applyBorder="1" applyAlignment="1">
      <alignment vertical="center"/>
    </xf>
    <xf numFmtId="0" fontId="7" fillId="0" borderId="27" xfId="2" applyFont="1" applyFill="1" applyBorder="1" applyAlignment="1">
      <alignment horizontal="center" vertical="center"/>
    </xf>
    <xf numFmtId="178" fontId="62" fillId="33" borderId="34" xfId="3" applyNumberFormat="1" applyFont="1" applyFill="1" applyBorder="1" applyAlignment="1">
      <alignment vertical="center"/>
    </xf>
    <xf numFmtId="178" fontId="62" fillId="33" borderId="35" xfId="3" applyNumberFormat="1" applyFont="1" applyFill="1" applyBorder="1" applyAlignment="1">
      <alignment vertical="center"/>
    </xf>
    <xf numFmtId="178" fontId="62" fillId="0" borderId="35" xfId="2" applyNumberFormat="1" applyFont="1" applyFill="1" applyBorder="1" applyAlignment="1">
      <alignment vertical="center"/>
    </xf>
    <xf numFmtId="178" fontId="62" fillId="33" borderId="35" xfId="4" applyNumberFormat="1" applyFont="1" applyFill="1" applyBorder="1" applyAlignment="1">
      <alignment vertical="center"/>
    </xf>
    <xf numFmtId="178" fontId="62" fillId="0" borderId="35" xfId="3" applyNumberFormat="1" applyFont="1" applyBorder="1" applyAlignment="1">
      <alignment vertical="center"/>
    </xf>
    <xf numFmtId="178" fontId="62" fillId="0" borderId="78" xfId="2" applyNumberFormat="1" applyFont="1" applyFill="1" applyBorder="1" applyAlignment="1">
      <alignment vertical="center"/>
    </xf>
    <xf numFmtId="0" fontId="43" fillId="0" borderId="37" xfId="3" applyFont="1" applyBorder="1" applyAlignment="1">
      <alignment horizontal="center" vertical="center"/>
    </xf>
    <xf numFmtId="178" fontId="62" fillId="0" borderId="38" xfId="3" applyNumberFormat="1" applyFont="1" applyBorder="1" applyAlignment="1">
      <alignment vertical="center"/>
    </xf>
    <xf numFmtId="178" fontId="62" fillId="0" borderId="39" xfId="3" applyNumberFormat="1" applyFont="1" applyBorder="1" applyAlignment="1">
      <alignment vertical="center"/>
    </xf>
    <xf numFmtId="178" fontId="62" fillId="0" borderId="80" xfId="3" applyNumberFormat="1" applyFont="1" applyBorder="1" applyAlignment="1">
      <alignment vertical="center"/>
    </xf>
    <xf numFmtId="0" fontId="43" fillId="0" borderId="0" xfId="3" applyFont="1" applyAlignment="1">
      <alignment horizontal="center" vertical="center"/>
    </xf>
    <xf numFmtId="0" fontId="7" fillId="0" borderId="37" xfId="2" applyFont="1" applyFill="1" applyBorder="1" applyAlignment="1">
      <alignment horizontal="center" vertical="center"/>
    </xf>
    <xf numFmtId="178" fontId="62" fillId="33" borderId="43" xfId="3" applyNumberFormat="1" applyFont="1" applyFill="1" applyBorder="1" applyAlignment="1" applyProtection="1">
      <alignment vertical="center"/>
      <protection locked="0"/>
    </xf>
    <xf numFmtId="178" fontId="62" fillId="33" borderId="22" xfId="3" applyNumberFormat="1" applyFont="1" applyFill="1" applyBorder="1" applyAlignment="1" applyProtection="1">
      <alignment vertical="center"/>
      <protection locked="0"/>
    </xf>
    <xf numFmtId="178" fontId="62" fillId="0" borderId="22" xfId="2" applyNumberFormat="1" applyFont="1" applyFill="1" applyBorder="1" applyAlignment="1" applyProtection="1">
      <alignment vertical="center"/>
      <protection locked="0"/>
    </xf>
    <xf numFmtId="178" fontId="62" fillId="33" borderId="22" xfId="4" applyNumberFormat="1" applyFont="1" applyFill="1" applyBorder="1" applyAlignment="1" applyProtection="1">
      <alignment vertical="center"/>
      <protection locked="0"/>
    </xf>
    <xf numFmtId="178" fontId="62" fillId="0" borderId="22" xfId="3" applyNumberFormat="1" applyFont="1" applyBorder="1" applyAlignment="1" applyProtection="1">
      <alignment vertical="center"/>
      <protection locked="0"/>
    </xf>
    <xf numFmtId="178" fontId="62" fillId="0" borderId="45" xfId="2" applyNumberFormat="1" applyFont="1" applyFill="1" applyBorder="1" applyAlignment="1" applyProtection="1">
      <alignment vertical="center"/>
      <protection locked="0"/>
    </xf>
    <xf numFmtId="0" fontId="7" fillId="33" borderId="29" xfId="4" applyFont="1" applyFill="1" applyBorder="1" applyAlignment="1">
      <alignment horizontal="distributed" vertical="center"/>
    </xf>
    <xf numFmtId="178" fontId="62" fillId="0" borderId="21" xfId="3" applyNumberFormat="1" applyFont="1" applyBorder="1" applyAlignment="1" applyProtection="1">
      <alignment vertical="center"/>
      <protection locked="0"/>
    </xf>
    <xf numFmtId="0" fontId="7" fillId="0" borderId="30" xfId="2" applyFont="1" applyFill="1" applyBorder="1" applyAlignment="1">
      <alignment horizontal="distributed" vertical="center"/>
    </xf>
    <xf numFmtId="0" fontId="7" fillId="33" borderId="29" xfId="3" applyFont="1" applyFill="1" applyBorder="1" applyAlignment="1">
      <alignment horizontal="distributed" vertical="center"/>
    </xf>
    <xf numFmtId="178" fontId="62" fillId="0" borderId="44" xfId="2" applyNumberFormat="1" applyFont="1" applyFill="1" applyBorder="1" applyAlignment="1" applyProtection="1">
      <alignment vertical="center"/>
      <protection locked="0"/>
    </xf>
    <xf numFmtId="178" fontId="62" fillId="33" borderId="44" xfId="3" applyNumberFormat="1" applyFont="1" applyFill="1" applyBorder="1" applyAlignment="1" applyProtection="1">
      <alignment vertical="center"/>
      <protection locked="0"/>
    </xf>
    <xf numFmtId="0" fontId="60" fillId="33" borderId="28" xfId="3" applyFont="1" applyFill="1" applyBorder="1" applyAlignment="1">
      <alignment horizontal="distributed" vertical="center"/>
    </xf>
    <xf numFmtId="0" fontId="60" fillId="0" borderId="29" xfId="2" applyFont="1" applyFill="1" applyBorder="1" applyAlignment="1">
      <alignment horizontal="distributed" vertical="center"/>
    </xf>
    <xf numFmtId="0" fontId="60" fillId="0" borderId="30" xfId="2" applyFont="1" applyFill="1" applyBorder="1" applyAlignment="1">
      <alignment horizontal="distributed" vertical="center"/>
    </xf>
    <xf numFmtId="178" fontId="63" fillId="33" borderId="44" xfId="3" applyNumberFormat="1" applyFont="1" applyFill="1" applyBorder="1" applyAlignment="1" applyProtection="1">
      <alignment vertical="center"/>
      <protection locked="0"/>
    </xf>
    <xf numFmtId="178" fontId="63" fillId="33" borderId="22" xfId="3" applyNumberFormat="1" applyFont="1" applyFill="1" applyBorder="1" applyAlignment="1" applyProtection="1">
      <alignment vertical="center"/>
      <protection locked="0"/>
    </xf>
    <xf numFmtId="178" fontId="63" fillId="0" borderId="22" xfId="2" applyNumberFormat="1" applyFont="1" applyFill="1" applyBorder="1" applyAlignment="1" applyProtection="1">
      <alignment vertical="center"/>
      <protection locked="0"/>
    </xf>
    <xf numFmtId="178" fontId="63" fillId="0" borderId="44" xfId="2" applyNumberFormat="1" applyFont="1" applyFill="1" applyBorder="1" applyAlignment="1" applyProtection="1">
      <alignment vertical="center"/>
      <protection locked="0"/>
    </xf>
    <xf numFmtId="0" fontId="4" fillId="0" borderId="0" xfId="3" applyFont="1" applyAlignment="1">
      <alignment vertical="center"/>
    </xf>
    <xf numFmtId="0" fontId="8" fillId="0" borderId="24" xfId="3" applyFont="1" applyBorder="1" applyAlignment="1">
      <alignment horizontal="center" vertical="center"/>
    </xf>
    <xf numFmtId="0" fontId="8" fillId="0" borderId="32" xfId="3" applyFont="1" applyBorder="1" applyAlignment="1">
      <alignment horizontal="center" vertical="center"/>
    </xf>
    <xf numFmtId="0" fontId="8" fillId="0" borderId="94" xfId="3" applyFont="1" applyBorder="1" applyAlignment="1">
      <alignment horizontal="center" vertical="center"/>
    </xf>
    <xf numFmtId="0" fontId="8" fillId="0" borderId="82" xfId="3" applyFont="1" applyBorder="1" applyAlignment="1">
      <alignment horizontal="center" vertical="center"/>
    </xf>
    <xf numFmtId="0" fontId="8" fillId="0" borderId="19" xfId="3" applyFont="1" applyBorder="1" applyAlignment="1">
      <alignment horizontal="center" vertical="center"/>
    </xf>
    <xf numFmtId="0" fontId="8" fillId="0" borderId="46" xfId="3" applyFont="1" applyBorder="1" applyAlignment="1">
      <alignment horizontal="center" vertical="center" shrinkToFit="1"/>
    </xf>
    <xf numFmtId="0" fontId="8" fillId="0" borderId="18" xfId="3" applyFont="1" applyBorder="1" applyAlignment="1">
      <alignment horizontal="center" vertical="center" shrinkToFit="1"/>
    </xf>
    <xf numFmtId="0" fontId="8" fillId="0" borderId="16" xfId="3" applyFont="1" applyBorder="1" applyAlignment="1">
      <alignment horizontal="center" vertical="center"/>
    </xf>
    <xf numFmtId="0" fontId="8" fillId="0" borderId="95" xfId="3" applyFont="1" applyBorder="1" applyAlignment="1">
      <alignment horizontal="center" vertical="center"/>
    </xf>
    <xf numFmtId="0" fontId="8" fillId="0" borderId="66" xfId="3" applyFont="1" applyBorder="1" applyAlignment="1">
      <alignment horizontal="center" vertical="center"/>
    </xf>
    <xf numFmtId="0" fontId="8" fillId="0" borderId="0" xfId="3" applyFont="1" applyBorder="1" applyAlignment="1">
      <alignment horizontal="center" vertical="center"/>
    </xf>
    <xf numFmtId="0" fontId="8" fillId="0" borderId="17" xfId="3" applyFont="1" applyBorder="1" applyAlignment="1">
      <alignment horizontal="center" vertical="center"/>
    </xf>
    <xf numFmtId="0" fontId="8" fillId="0" borderId="66" xfId="3" applyFont="1" applyBorder="1" applyAlignment="1">
      <alignment vertical="center" wrapText="1"/>
    </xf>
    <xf numFmtId="0" fontId="48" fillId="0" borderId="0" xfId="3" applyFont="1" applyBorder="1" applyAlignment="1">
      <alignment vertical="center" wrapText="1"/>
    </xf>
    <xf numFmtId="0" fontId="48" fillId="0" borderId="17" xfId="3" applyFont="1" applyBorder="1" applyAlignment="1">
      <alignment vertical="center" wrapText="1"/>
    </xf>
    <xf numFmtId="0" fontId="48" fillId="0" borderId="66" xfId="3" applyFont="1" applyBorder="1" applyAlignment="1">
      <alignment vertical="center" wrapText="1"/>
    </xf>
    <xf numFmtId="0" fontId="8" fillId="0" borderId="66" xfId="3" applyFont="1" applyBorder="1" applyAlignment="1">
      <alignment wrapText="1"/>
    </xf>
    <xf numFmtId="0" fontId="8" fillId="0" borderId="0" xfId="3" applyFont="1" applyBorder="1" applyAlignment="1">
      <alignment wrapText="1"/>
    </xf>
    <xf numFmtId="0" fontId="8" fillId="0" borderId="17" xfId="3" applyFont="1" applyBorder="1" applyAlignment="1">
      <alignment wrapText="1"/>
    </xf>
    <xf numFmtId="0" fontId="8" fillId="0" borderId="66" xfId="3" applyFont="1" applyBorder="1" applyAlignment="1">
      <alignment horizontal="left" vertical="center" wrapText="1"/>
    </xf>
    <xf numFmtId="0" fontId="8" fillId="0" borderId="0" xfId="3" applyFont="1" applyBorder="1" applyAlignment="1">
      <alignment horizontal="left" vertical="center" wrapText="1"/>
    </xf>
    <xf numFmtId="0" fontId="8" fillId="0" borderId="17" xfId="3" applyFont="1" applyBorder="1" applyAlignment="1">
      <alignment horizontal="left" vertical="center" wrapText="1"/>
    </xf>
    <xf numFmtId="0" fontId="6" fillId="0" borderId="0" xfId="3" applyFont="1" applyAlignment="1">
      <alignment vertical="center" shrinkToFit="1"/>
    </xf>
    <xf numFmtId="0" fontId="40" fillId="0" borderId="0" xfId="3" applyFont="1" applyBorder="1" applyAlignment="1">
      <alignment vertical="center"/>
    </xf>
    <xf numFmtId="0" fontId="40" fillId="0" borderId="25" xfId="3" applyFont="1" applyBorder="1" applyAlignment="1">
      <alignment horizontal="center" vertical="center"/>
    </xf>
    <xf numFmtId="0" fontId="40" fillId="0" borderId="26" xfId="3" applyFont="1" applyBorder="1" applyAlignment="1">
      <alignment horizontal="center" vertical="center"/>
    </xf>
    <xf numFmtId="0" fontId="40" fillId="0" borderId="11" xfId="3" applyFont="1" applyBorder="1" applyAlignment="1">
      <alignment horizontal="center" vertical="center"/>
    </xf>
    <xf numFmtId="0" fontId="40" fillId="0" borderId="13" xfId="3" applyFont="1" applyBorder="1" applyAlignment="1">
      <alignment horizontal="center" vertical="center"/>
    </xf>
    <xf numFmtId="0" fontId="40" fillId="0" borderId="16" xfId="3" applyFont="1" applyBorder="1" applyAlignment="1">
      <alignment horizontal="center" vertical="center"/>
    </xf>
    <xf numFmtId="0" fontId="40" fillId="0" borderId="35" xfId="3" applyFont="1" applyBorder="1" applyAlignment="1">
      <alignment horizontal="center" vertical="center"/>
    </xf>
    <xf numFmtId="0" fontId="40" fillId="0" borderId="42" xfId="3" applyFont="1" applyBorder="1" applyAlignment="1">
      <alignment horizontal="center" vertical="center"/>
    </xf>
    <xf numFmtId="0" fontId="40" fillId="0" borderId="78" xfId="3" applyFont="1" applyBorder="1" applyAlignment="1">
      <alignment horizontal="center" vertical="center"/>
    </xf>
    <xf numFmtId="0" fontId="4" fillId="0" borderId="0" xfId="93" applyFont="1" applyFill="1" applyBorder="1" applyAlignment="1">
      <alignment vertical="center"/>
    </xf>
    <xf numFmtId="0" fontId="33" fillId="0" borderId="0" xfId="3" applyFont="1" applyFill="1" applyAlignment="1">
      <alignment vertical="center"/>
    </xf>
    <xf numFmtId="0" fontId="6" fillId="0" borderId="0" xfId="93" applyFont="1" applyFill="1" applyBorder="1" applyAlignment="1">
      <alignment horizontal="distributed" vertical="top"/>
    </xf>
    <xf numFmtId="0" fontId="6" fillId="0" borderId="98" xfId="93" applyFont="1" applyFill="1" applyBorder="1" applyAlignment="1">
      <alignment horizontal="distributed" vertical="top"/>
    </xf>
    <xf numFmtId="38" fontId="8" fillId="0" borderId="18" xfId="90" applyFont="1" applyBorder="1" applyAlignment="1">
      <alignment horizontal="center" vertical="center"/>
    </xf>
    <xf numFmtId="38" fontId="8" fillId="0" borderId="35" xfId="90" applyFont="1" applyBorder="1" applyAlignment="1">
      <alignment horizontal="center" vertical="center"/>
    </xf>
    <xf numFmtId="38" fontId="8" fillId="0" borderId="55" xfId="90" applyFont="1" applyBorder="1" applyAlignment="1">
      <alignment horizontal="right" vertical="center"/>
    </xf>
    <xf numFmtId="38" fontId="8" fillId="0" borderId="100" xfId="90" applyFont="1" applyBorder="1" applyAlignment="1">
      <alignment horizontal="right" vertical="center"/>
    </xf>
    <xf numFmtId="38" fontId="4" fillId="0" borderId="0" xfId="90" applyFont="1" applyAlignment="1">
      <alignment vertical="center"/>
    </xf>
    <xf numFmtId="183" fontId="8" fillId="0" borderId="24" xfId="90" applyNumberFormat="1" applyFont="1" applyBorder="1" applyAlignment="1">
      <alignment horizontal="center" vertical="center" justifyLastLine="1"/>
    </xf>
    <xf numFmtId="183" fontId="8" fillId="0" borderId="32" xfId="90" applyNumberFormat="1" applyFont="1" applyBorder="1" applyAlignment="1">
      <alignment horizontal="center" vertical="center" justifyLastLine="1"/>
    </xf>
    <xf numFmtId="183" fontId="8" fillId="0" borderId="94" xfId="90" applyNumberFormat="1" applyFont="1" applyBorder="1" applyAlignment="1">
      <alignment horizontal="center" vertical="center" justifyLastLine="1"/>
    </xf>
    <xf numFmtId="183" fontId="8" fillId="0" borderId="46" xfId="90" applyNumberFormat="1" applyFont="1" applyBorder="1" applyAlignment="1">
      <alignment horizontal="center" vertical="center" justifyLastLine="1"/>
    </xf>
    <xf numFmtId="183" fontId="8" fillId="0" borderId="18" xfId="90" applyNumberFormat="1" applyFont="1" applyBorder="1" applyAlignment="1">
      <alignment horizontal="center" vertical="center" justifyLastLine="1"/>
    </xf>
    <xf numFmtId="183" fontId="8" fillId="0" borderId="95" xfId="90" applyNumberFormat="1" applyFont="1" applyBorder="1" applyAlignment="1">
      <alignment horizontal="center" vertical="center" justifyLastLine="1"/>
    </xf>
    <xf numFmtId="38" fontId="8" fillId="0" borderId="92" xfId="90" applyFont="1" applyBorder="1" applyAlignment="1">
      <alignment horizontal="center" vertical="center" shrinkToFit="1"/>
    </xf>
    <xf numFmtId="38" fontId="8" fillId="0" borderId="63" xfId="90" applyFont="1" applyBorder="1" applyAlignment="1">
      <alignment horizontal="center" vertical="center" shrinkToFit="1"/>
    </xf>
    <xf numFmtId="38" fontId="8" fillId="0" borderId="82" xfId="90" applyFont="1" applyBorder="1" applyAlignment="1">
      <alignment horizontal="center" vertical="center" shrinkToFit="1"/>
    </xf>
    <xf numFmtId="38" fontId="8" fillId="0" borderId="77" xfId="90" applyFont="1" applyBorder="1" applyAlignment="1">
      <alignment horizontal="center" vertical="center" shrinkToFit="1"/>
    </xf>
    <xf numFmtId="38" fontId="8" fillId="0" borderId="34" xfId="90" applyFont="1" applyBorder="1" applyAlignment="1">
      <alignment horizontal="center" vertical="center" shrinkToFit="1"/>
    </xf>
    <xf numFmtId="38" fontId="8" fillId="0" borderId="76" xfId="90" applyFont="1" applyBorder="1" applyAlignment="1">
      <alignment horizontal="center" vertical="center" shrinkToFit="1"/>
    </xf>
    <xf numFmtId="38" fontId="8" fillId="0" borderId="46" xfId="90" applyFont="1" applyBorder="1" applyAlignment="1">
      <alignment horizontal="center" vertical="center" wrapText="1"/>
    </xf>
    <xf numFmtId="38" fontId="8" fillId="0" borderId="18" xfId="90" applyFont="1" applyBorder="1" applyAlignment="1">
      <alignment horizontal="center" vertical="center" wrapText="1"/>
    </xf>
    <xf numFmtId="38" fontId="8" fillId="0" borderId="95" xfId="90" applyFont="1" applyBorder="1" applyAlignment="1">
      <alignment horizontal="center" vertical="center" wrapText="1"/>
    </xf>
    <xf numFmtId="58" fontId="37" fillId="0" borderId="0" xfId="3" applyNumberFormat="1" applyFont="1" applyBorder="1" applyAlignment="1">
      <alignment horizontal="left" vertical="center"/>
    </xf>
    <xf numFmtId="49" fontId="40" fillId="0" borderId="27" xfId="89" applyNumberFormat="1" applyFont="1" applyFill="1" applyBorder="1" applyAlignment="1">
      <alignment horizontal="left" vertical="center" shrinkToFit="1"/>
    </xf>
    <xf numFmtId="49" fontId="40" fillId="0" borderId="35" xfId="89" applyNumberFormat="1" applyFont="1" applyFill="1" applyBorder="1" applyAlignment="1">
      <alignment horizontal="left" vertical="center" shrinkToFit="1"/>
    </xf>
    <xf numFmtId="49" fontId="40" fillId="0" borderId="88" xfId="89" applyNumberFormat="1" applyFont="1" applyFill="1" applyBorder="1" applyAlignment="1">
      <alignment horizontal="center" vertical="center" shrinkToFit="1"/>
    </xf>
    <xf numFmtId="49" fontId="40" fillId="0" borderId="29" xfId="89" applyNumberFormat="1" applyFont="1" applyFill="1" applyBorder="1" applyAlignment="1">
      <alignment horizontal="center" vertical="center" shrinkToFit="1"/>
    </xf>
    <xf numFmtId="49" fontId="40" fillId="0" borderId="90" xfId="89" applyNumberFormat="1" applyFont="1" applyFill="1" applyBorder="1" applyAlignment="1">
      <alignment horizontal="center" vertical="center" shrinkToFit="1"/>
    </xf>
    <xf numFmtId="49" fontId="40" fillId="0" borderId="91" xfId="89" applyNumberFormat="1" applyFont="1" applyFill="1" applyBorder="1" applyAlignment="1">
      <alignment horizontal="center" vertical="center" shrinkToFit="1"/>
    </xf>
    <xf numFmtId="0" fontId="4" fillId="0" borderId="0" xfId="3" applyFont="1" applyAlignment="1">
      <alignment horizontal="left" vertical="center" wrapText="1"/>
    </xf>
    <xf numFmtId="49" fontId="40" fillId="0" borderId="88" xfId="89" applyNumberFormat="1" applyFont="1" applyFill="1" applyBorder="1" applyAlignment="1">
      <alignment horizontal="center" vertical="center"/>
    </xf>
    <xf numFmtId="49" fontId="40" fillId="0" borderId="29" xfId="89" applyNumberFormat="1" applyFont="1" applyFill="1" applyBorder="1" applyAlignment="1">
      <alignment horizontal="center" vertical="center"/>
    </xf>
    <xf numFmtId="49" fontId="40" fillId="0" borderId="88" xfId="89" applyNumberFormat="1" applyFont="1" applyFill="1" applyBorder="1" applyAlignment="1">
      <alignment horizontal="left" vertical="center" wrapText="1" shrinkToFit="1"/>
    </xf>
    <xf numFmtId="49" fontId="40" fillId="0" borderId="29" xfId="89" applyNumberFormat="1" applyFont="1" applyFill="1" applyBorder="1" applyAlignment="1">
      <alignment horizontal="left" vertical="center" wrapText="1" shrinkToFit="1"/>
    </xf>
    <xf numFmtId="49" fontId="40" fillId="0" borderId="55" xfId="89" applyNumberFormat="1" applyFont="1" applyFill="1" applyBorder="1" applyAlignment="1">
      <alignment horizontal="center" vertical="center" shrinkToFit="1"/>
    </xf>
    <xf numFmtId="49" fontId="40" fillId="0" borderId="28" xfId="89" applyNumberFormat="1" applyFont="1" applyFill="1" applyBorder="1" applyAlignment="1">
      <alignment horizontal="center" vertical="center" shrinkToFit="1"/>
    </xf>
    <xf numFmtId="49" fontId="40" fillId="0" borderId="71" xfId="89" applyNumberFormat="1" applyFont="1" applyFill="1" applyBorder="1" applyAlignment="1">
      <alignment horizontal="left" vertical="center"/>
    </xf>
    <xf numFmtId="49" fontId="40" fillId="0" borderId="39" xfId="89" applyNumberFormat="1" applyFont="1" applyFill="1" applyBorder="1" applyAlignment="1">
      <alignment horizontal="left" vertical="center"/>
    </xf>
    <xf numFmtId="58" fontId="37" fillId="0" borderId="43" xfId="3" applyNumberFormat="1" applyFont="1" applyBorder="1" applyAlignment="1">
      <alignment horizontal="left" vertical="center"/>
    </xf>
    <xf numFmtId="181" fontId="40" fillId="0" borderId="12" xfId="89" applyNumberFormat="1" applyFont="1" applyFill="1" applyBorder="1" applyAlignment="1">
      <alignment horizontal="center" vertical="center"/>
    </xf>
    <xf numFmtId="181" fontId="40" fillId="0" borderId="49" xfId="89" applyNumberFormat="1" applyFont="1" applyFill="1" applyBorder="1" applyAlignment="1">
      <alignment horizontal="center" vertical="center"/>
    </xf>
    <xf numFmtId="49" fontId="40" fillId="0" borderId="75" xfId="89" applyNumberFormat="1" applyFont="1" applyFill="1" applyBorder="1" applyAlignment="1">
      <alignment horizontal="center" vertical="center"/>
    </xf>
    <xf numFmtId="49" fontId="40" fillId="0" borderId="76" xfId="89" applyNumberFormat="1" applyFont="1" applyFill="1" applyBorder="1" applyAlignment="1">
      <alignment horizontal="center" vertical="center"/>
    </xf>
    <xf numFmtId="0" fontId="6" fillId="0" borderId="16" xfId="3" applyFont="1" applyFill="1" applyBorder="1" applyAlignment="1">
      <alignment horizontal="distributed" vertical="center"/>
    </xf>
    <xf numFmtId="0" fontId="6" fillId="0" borderId="18" xfId="3" applyFont="1" applyFill="1" applyBorder="1" applyAlignment="1">
      <alignment horizontal="distributed" vertical="center"/>
    </xf>
    <xf numFmtId="0" fontId="6" fillId="0" borderId="22" xfId="3" applyFont="1" applyFill="1" applyBorder="1" applyAlignment="1">
      <alignment horizontal="distributed" vertical="center"/>
    </xf>
    <xf numFmtId="0" fontId="10" fillId="0" borderId="27" xfId="3" applyFont="1" applyFill="1" applyBorder="1" applyAlignment="1">
      <alignment horizontal="center" vertical="center"/>
    </xf>
    <xf numFmtId="0" fontId="10" fillId="0" borderId="55" xfId="3" applyFont="1" applyBorder="1" applyAlignment="1">
      <alignment horizontal="center" vertical="center"/>
    </xf>
    <xf numFmtId="0" fontId="10" fillId="0" borderId="55" xfId="3" applyFont="1" applyBorder="1" applyAlignment="1">
      <alignment vertical="center"/>
    </xf>
    <xf numFmtId="0" fontId="7" fillId="0" borderId="24" xfId="2" applyFont="1" applyFill="1" applyBorder="1" applyAlignment="1">
      <alignment horizontal="center" vertical="center"/>
    </xf>
    <xf numFmtId="0" fontId="7" fillId="0" borderId="27" xfId="2" applyFont="1" applyFill="1" applyBorder="1" applyAlignment="1">
      <alignment horizontal="center" vertical="center"/>
    </xf>
    <xf numFmtId="49" fontId="7" fillId="0" borderId="25" xfId="2" applyNumberFormat="1" applyFont="1" applyFill="1" applyBorder="1" applyAlignment="1">
      <alignment horizontal="center" vertical="center" wrapText="1"/>
    </xf>
    <xf numFmtId="49" fontId="7" fillId="0" borderId="26" xfId="2" applyNumberFormat="1" applyFont="1" applyFill="1" applyBorder="1" applyAlignment="1">
      <alignment horizontal="center" vertical="center" wrapText="1"/>
    </xf>
    <xf numFmtId="49" fontId="60" fillId="0" borderId="25" xfId="2" applyNumberFormat="1" applyFont="1" applyFill="1" applyBorder="1" applyAlignment="1">
      <alignment horizontal="center" vertical="center" wrapText="1"/>
    </xf>
    <xf numFmtId="49" fontId="60" fillId="0" borderId="26" xfId="2" applyNumberFormat="1" applyFont="1" applyFill="1" applyBorder="1" applyAlignment="1">
      <alignment horizontal="center" vertical="center" wrapText="1"/>
    </xf>
    <xf numFmtId="0" fontId="4" fillId="0" borderId="0" xfId="2" applyFont="1" applyFill="1" applyBorder="1" applyAlignment="1">
      <alignment vertical="center"/>
    </xf>
    <xf numFmtId="49" fontId="7" fillId="0" borderId="11"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176" fontId="37" fillId="0" borderId="14" xfId="0" applyNumberFormat="1" applyFont="1" applyBorder="1" applyAlignment="1">
      <alignment horizontal="right" vertical="center" wrapText="1"/>
    </xf>
    <xf numFmtId="176" fontId="37" fillId="0" borderId="19" xfId="0" applyNumberFormat="1" applyFont="1" applyBorder="1" applyAlignment="1">
      <alignment horizontal="right" vertical="center" wrapText="1"/>
    </xf>
    <xf numFmtId="0" fontId="4" fillId="0" borderId="0" xfId="0" applyFont="1" applyBorder="1" applyAlignment="1">
      <alignment vertical="center"/>
    </xf>
    <xf numFmtId="176" fontId="37" fillId="0" borderId="10" xfId="0" applyNumberFormat="1" applyFont="1" applyBorder="1" applyAlignment="1">
      <alignment horizontal="center" vertical="center"/>
    </xf>
    <xf numFmtId="176" fontId="37" fillId="0" borderId="11" xfId="0" applyNumberFormat="1" applyFont="1" applyBorder="1" applyAlignment="1">
      <alignment horizontal="center" vertical="center"/>
    </xf>
    <xf numFmtId="176" fontId="52" fillId="0" borderId="14" xfId="0" applyNumberFormat="1" applyFont="1" applyBorder="1" applyAlignment="1">
      <alignment horizontal="right" vertical="center" wrapText="1"/>
    </xf>
    <xf numFmtId="176" fontId="52" fillId="0" borderId="19" xfId="0" applyNumberFormat="1" applyFont="1" applyBorder="1" applyAlignment="1">
      <alignment horizontal="right" vertical="center" wrapText="1"/>
    </xf>
    <xf numFmtId="177" fontId="59" fillId="0" borderId="35" xfId="93" quotePrefix="1" applyNumberFormat="1" applyFont="1" applyFill="1" applyBorder="1" applyAlignment="1">
      <alignment horizontal="right" vertical="center"/>
    </xf>
    <xf numFmtId="177" fontId="59" fillId="0" borderId="36" xfId="93" applyNumberFormat="1" applyFont="1" applyFill="1" applyBorder="1" applyAlignment="1">
      <alignment horizontal="right" vertical="center"/>
    </xf>
    <xf numFmtId="177" fontId="59" fillId="0" borderId="0" xfId="93" applyNumberFormat="1" applyFont="1" applyFill="1" applyBorder="1" applyAlignment="1">
      <alignment vertical="center"/>
    </xf>
    <xf numFmtId="177" fontId="59" fillId="0" borderId="18" xfId="93" applyNumberFormat="1" applyFont="1" applyFill="1" applyBorder="1" applyAlignment="1">
      <alignment vertical="center"/>
    </xf>
    <xf numFmtId="177" fontId="59" fillId="0" borderId="18" xfId="93" applyNumberFormat="1" applyFont="1" applyFill="1" applyBorder="1" applyAlignment="1">
      <alignment horizontal="right" vertical="center"/>
    </xf>
    <xf numFmtId="177" fontId="59" fillId="0" borderId="18" xfId="93" quotePrefix="1" applyNumberFormat="1" applyFont="1" applyFill="1" applyBorder="1" applyAlignment="1">
      <alignment horizontal="right" vertical="center"/>
    </xf>
    <xf numFmtId="177" fontId="59" fillId="0" borderId="17" xfId="93" applyNumberFormat="1" applyFont="1" applyFill="1" applyBorder="1" applyAlignment="1">
      <alignment horizontal="right" vertical="center"/>
    </xf>
    <xf numFmtId="0" fontId="56" fillId="0" borderId="14" xfId="93" applyFont="1" applyFill="1" applyBorder="1" applyAlignment="1">
      <alignment horizontal="left" vertical="center"/>
    </xf>
    <xf numFmtId="0" fontId="57" fillId="0" borderId="0" xfId="93" applyFont="1" applyFill="1" applyBorder="1"/>
    <xf numFmtId="0" fontId="58" fillId="0" borderId="19" xfId="93" applyFont="1" applyFill="1" applyBorder="1" applyAlignment="1">
      <alignment horizontal="distributed"/>
    </xf>
    <xf numFmtId="0" fontId="57" fillId="0" borderId="20" xfId="93" applyFont="1" applyFill="1" applyBorder="1"/>
    <xf numFmtId="0" fontId="57" fillId="0" borderId="43" xfId="93" applyFont="1" applyFill="1" applyBorder="1" applyAlignment="1">
      <alignment horizontal="distributed" vertical="center"/>
    </xf>
    <xf numFmtId="0" fontId="57" fillId="0" borderId="21" xfId="93" applyFont="1" applyFill="1" applyBorder="1" applyAlignment="1">
      <alignment horizontal="distributed"/>
    </xf>
    <xf numFmtId="177" fontId="59" fillId="0" borderId="43" xfId="93" applyNumberFormat="1" applyFont="1" applyFill="1" applyBorder="1" applyAlignment="1">
      <alignment vertical="center"/>
    </xf>
    <xf numFmtId="177" fontId="59" fillId="0" borderId="22" xfId="93" applyNumberFormat="1" applyFont="1" applyFill="1" applyBorder="1" applyAlignment="1">
      <alignment vertical="center"/>
    </xf>
    <xf numFmtId="177" fontId="59" fillId="0" borderId="22" xfId="93" applyNumberFormat="1" applyFont="1" applyFill="1" applyBorder="1" applyAlignment="1">
      <alignment horizontal="right" vertical="center"/>
    </xf>
    <xf numFmtId="177" fontId="59" fillId="0" borderId="22" xfId="93" quotePrefix="1" applyNumberFormat="1" applyFont="1" applyFill="1" applyBorder="1" applyAlignment="1">
      <alignment horizontal="right" vertical="center"/>
    </xf>
    <xf numFmtId="177" fontId="59" fillId="0" borderId="23" xfId="93" applyNumberFormat="1" applyFont="1" applyFill="1" applyBorder="1" applyAlignment="1">
      <alignment horizontal="right" vertical="center"/>
    </xf>
    <xf numFmtId="0" fontId="57" fillId="0" borderId="100" xfId="92" applyFont="1" applyFill="1" applyBorder="1" applyAlignment="1">
      <alignment horizontal="distributed" vertical="center"/>
    </xf>
    <xf numFmtId="177" fontId="59" fillId="0" borderId="41" xfId="92" applyNumberFormat="1" applyFont="1" applyFill="1" applyBorder="1" applyAlignment="1">
      <alignment vertical="center"/>
    </xf>
    <xf numFmtId="177" fontId="59" fillId="0" borderId="16" xfId="92" applyNumberFormat="1" applyFont="1" applyFill="1" applyBorder="1" applyAlignment="1">
      <alignment vertical="center"/>
    </xf>
    <xf numFmtId="186" fontId="59" fillId="0" borderId="16" xfId="92" applyNumberFormat="1" applyFont="1" applyFill="1" applyBorder="1" applyAlignment="1">
      <alignment vertical="center"/>
    </xf>
    <xf numFmtId="187" fontId="59" fillId="0" borderId="33" xfId="92" applyNumberFormat="1" applyFont="1" applyFill="1" applyBorder="1" applyAlignment="1">
      <alignment vertical="center"/>
    </xf>
    <xf numFmtId="0" fontId="3" fillId="0" borderId="0" xfId="92" applyFont="1" applyFill="1" applyBorder="1" applyAlignment="1">
      <alignment vertical="center"/>
    </xf>
    <xf numFmtId="185" fontId="1" fillId="0" borderId="0" xfId="3" applyNumberFormat="1" applyFont="1" applyFill="1" applyBorder="1" applyAlignment="1">
      <alignment vertical="center"/>
    </xf>
    <xf numFmtId="0" fontId="57" fillId="0" borderId="27" xfId="92" applyFont="1" applyFill="1" applyBorder="1" applyAlignment="1">
      <alignment horizontal="distributed" vertical="center"/>
    </xf>
    <xf numFmtId="177" fontId="59" fillId="0" borderId="77" xfId="92" applyNumberFormat="1" applyFont="1" applyFill="1" applyBorder="1" applyAlignment="1">
      <alignment vertical="center" shrinkToFit="1"/>
    </xf>
    <xf numFmtId="177" fontId="59" fillId="0" borderId="35" xfId="92" applyNumberFormat="1" applyFont="1" applyFill="1" applyBorder="1" applyAlignment="1">
      <alignment vertical="center" shrinkToFit="1"/>
    </xf>
    <xf numFmtId="186" fontId="59" fillId="0" borderId="35" xfId="92" applyNumberFormat="1" applyFont="1" applyFill="1" applyBorder="1" applyAlignment="1">
      <alignment vertical="center" shrinkToFit="1"/>
    </xf>
    <xf numFmtId="187" fontId="59" fillId="0" borderId="36" xfId="92" applyNumberFormat="1" applyFont="1" applyFill="1" applyBorder="1" applyAlignment="1">
      <alignment vertical="center" shrinkToFit="1"/>
    </xf>
    <xf numFmtId="0" fontId="57" fillId="0" borderId="37" xfId="92" applyFont="1" applyFill="1" applyBorder="1" applyAlignment="1">
      <alignment horizontal="distributed" vertical="center"/>
    </xf>
    <xf numFmtId="177" fontId="59" fillId="0" borderId="44" xfId="92" applyNumberFormat="1" applyFont="1" applyFill="1" applyBorder="1" applyAlignment="1">
      <alignment vertical="center" shrinkToFit="1"/>
    </xf>
    <xf numFmtId="177" fontId="59" fillId="0" borderId="22" xfId="92" applyNumberFormat="1" applyFont="1" applyFill="1" applyBorder="1" applyAlignment="1">
      <alignment vertical="center" shrinkToFit="1"/>
    </xf>
    <xf numFmtId="186" fontId="59" fillId="0" borderId="22" xfId="92" applyNumberFormat="1" applyFont="1" applyFill="1" applyBorder="1" applyAlignment="1">
      <alignment vertical="center" shrinkToFit="1"/>
    </xf>
    <xf numFmtId="187" fontId="59" fillId="0" borderId="23" xfId="92" applyNumberFormat="1" applyFont="1" applyFill="1" applyBorder="1" applyAlignment="1">
      <alignment vertical="center" shrinkToFit="1"/>
    </xf>
    <xf numFmtId="0" fontId="11" fillId="0" borderId="0" xfId="3" applyFont="1" applyAlignment="1">
      <alignment vertical="center"/>
    </xf>
    <xf numFmtId="0" fontId="51" fillId="0" borderId="0" xfId="3" applyFont="1" applyAlignment="1">
      <alignment vertical="center"/>
    </xf>
    <xf numFmtId="49" fontId="60" fillId="0" borderId="11" xfId="2" applyNumberFormat="1" applyFont="1" applyFill="1" applyBorder="1" applyAlignment="1">
      <alignment horizontal="center" vertical="center" wrapText="1"/>
    </xf>
    <xf numFmtId="49" fontId="60" fillId="0" borderId="13" xfId="2" applyNumberFormat="1" applyFont="1" applyFill="1" applyBorder="1" applyAlignment="1">
      <alignment horizontal="center" vertical="center" wrapText="1"/>
    </xf>
    <xf numFmtId="0" fontId="60" fillId="0" borderId="28" xfId="2" applyFont="1" applyFill="1" applyBorder="1" applyAlignment="1">
      <alignment horizontal="distributed" vertical="center"/>
    </xf>
    <xf numFmtId="0" fontId="60" fillId="0" borderId="31" xfId="2" applyFont="1" applyFill="1" applyBorder="1" applyAlignment="1">
      <alignment horizontal="distributed" vertical="center"/>
    </xf>
    <xf numFmtId="0" fontId="60" fillId="0" borderId="42" xfId="2" applyFont="1" applyFill="1" applyBorder="1" applyAlignment="1">
      <alignment horizontal="right" vertical="center"/>
    </xf>
    <xf numFmtId="178" fontId="63" fillId="0" borderId="45" xfId="2" applyNumberFormat="1" applyFont="1" applyFill="1" applyBorder="1" applyAlignment="1" applyProtection="1">
      <alignment vertical="center"/>
      <protection locked="0"/>
    </xf>
    <xf numFmtId="176" fontId="52" fillId="0" borderId="20" xfId="0" applyNumberFormat="1" applyFont="1" applyBorder="1" applyAlignment="1">
      <alignment horizontal="right" vertical="center" wrapText="1"/>
    </xf>
    <xf numFmtId="176" fontId="52" fillId="0" borderId="21" xfId="0" applyNumberFormat="1" applyFont="1" applyBorder="1" applyAlignment="1">
      <alignment horizontal="right" vertical="center" wrapText="1"/>
    </xf>
    <xf numFmtId="177" fontId="61" fillId="0" borderId="22" xfId="0" applyNumberFormat="1" applyFont="1" applyFill="1" applyBorder="1" applyAlignment="1">
      <alignment vertical="center"/>
    </xf>
    <xf numFmtId="177" fontId="61" fillId="0" borderId="45" xfId="0" applyNumberFormat="1" applyFont="1" applyFill="1" applyBorder="1" applyAlignment="1">
      <alignment vertical="center"/>
    </xf>
  </cellXfs>
  <cellStyles count="94">
    <cellStyle name="20% - アクセント 1 2" xfId="6"/>
    <cellStyle name="20% - アクセント 1 3" xfId="7"/>
    <cellStyle name="20% - アクセント 2 2" xfId="8"/>
    <cellStyle name="20% - アクセント 2 3" xfId="9"/>
    <cellStyle name="20% - アクセント 3 2" xfId="10"/>
    <cellStyle name="20% - アクセント 3 3" xfId="11"/>
    <cellStyle name="20% - アクセント 4 2" xfId="12"/>
    <cellStyle name="20% - アクセント 4 3" xfId="13"/>
    <cellStyle name="20% - アクセント 5 2" xfId="14"/>
    <cellStyle name="20% - アクセント 5 3" xfId="15"/>
    <cellStyle name="20% - アクセント 6 2" xfId="16"/>
    <cellStyle name="20% - アクセント 6 3" xfId="17"/>
    <cellStyle name="40% - アクセント 1 2" xfId="18"/>
    <cellStyle name="40% - アクセント 1 3" xfId="19"/>
    <cellStyle name="40% - アクセント 2 2" xfId="20"/>
    <cellStyle name="40% - アクセント 2 3" xfId="21"/>
    <cellStyle name="40% - アクセント 3 2" xfId="22"/>
    <cellStyle name="40% - アクセント 3 3" xfId="23"/>
    <cellStyle name="40% - アクセント 4 2" xfId="24"/>
    <cellStyle name="40% - アクセント 4 3" xfId="25"/>
    <cellStyle name="40% - アクセント 5 2" xfId="26"/>
    <cellStyle name="40% - アクセント 5 3" xfId="27"/>
    <cellStyle name="40% - アクセント 6 2" xfId="28"/>
    <cellStyle name="40% - アクセント 6 3" xfId="29"/>
    <cellStyle name="60% - アクセント 1 2" xfId="30"/>
    <cellStyle name="60% - アクセント 1 3" xfId="31"/>
    <cellStyle name="60% - アクセント 2 2" xfId="32"/>
    <cellStyle name="60% - アクセント 2 3" xfId="33"/>
    <cellStyle name="60% - アクセント 3 2" xfId="34"/>
    <cellStyle name="60% - アクセント 3 3" xfId="35"/>
    <cellStyle name="60% - アクセント 4 2" xfId="36"/>
    <cellStyle name="60% - アクセント 4 3" xfId="37"/>
    <cellStyle name="60% - アクセント 5 2" xfId="38"/>
    <cellStyle name="60% - アクセント 5 3" xfId="39"/>
    <cellStyle name="60% - アクセント 6 2" xfId="40"/>
    <cellStyle name="60% - アクセント 6 3" xfId="41"/>
    <cellStyle name="アクセント 1 2" xfId="42"/>
    <cellStyle name="アクセント 1 3" xfId="43"/>
    <cellStyle name="アクセント 2 2" xfId="44"/>
    <cellStyle name="アクセント 2 3" xfId="45"/>
    <cellStyle name="アクセント 3 2" xfId="46"/>
    <cellStyle name="アクセント 3 3" xfId="47"/>
    <cellStyle name="アクセント 4 2" xfId="48"/>
    <cellStyle name="アクセント 4 3" xfId="49"/>
    <cellStyle name="アクセント 5 2" xfId="50"/>
    <cellStyle name="アクセント 5 3" xfId="51"/>
    <cellStyle name="アクセント 6 2" xfId="52"/>
    <cellStyle name="アクセント 6 3" xfId="53"/>
    <cellStyle name="タイトル 2" xfId="54"/>
    <cellStyle name="タイトル 3" xfId="55"/>
    <cellStyle name="チェック セル 2" xfId="56"/>
    <cellStyle name="チェック セル 3" xfId="57"/>
    <cellStyle name="どちらでもない 2" xfId="58"/>
    <cellStyle name="どちらでもない 3" xfId="59"/>
    <cellStyle name="ハイパーリンク" xfId="91" builtinId="8"/>
    <cellStyle name="メモ 2" xfId="60"/>
    <cellStyle name="メモ 3" xfId="61"/>
    <cellStyle name="リンク セル 2" xfId="62"/>
    <cellStyle name="リンク セル 3" xfId="63"/>
    <cellStyle name="悪い 2" xfId="64"/>
    <cellStyle name="悪い 3" xfId="65"/>
    <cellStyle name="計算 2" xfId="66"/>
    <cellStyle name="計算 3" xfId="67"/>
    <cellStyle name="警告文 2" xfId="68"/>
    <cellStyle name="警告文 3" xfId="69"/>
    <cellStyle name="桁区切り" xfId="1" builtinId="6"/>
    <cellStyle name="桁区切り 2" xfId="90"/>
    <cellStyle name="見出し 1 2" xfId="70"/>
    <cellStyle name="見出し 1 3" xfId="71"/>
    <cellStyle name="見出し 2 2" xfId="72"/>
    <cellStyle name="見出し 2 3" xfId="73"/>
    <cellStyle name="見出し 3 2" xfId="74"/>
    <cellStyle name="見出し 3 3" xfId="75"/>
    <cellStyle name="見出し 4 2" xfId="76"/>
    <cellStyle name="見出し 4 3" xfId="77"/>
    <cellStyle name="集計 2" xfId="78"/>
    <cellStyle name="集計 3" xfId="79"/>
    <cellStyle name="出力 2" xfId="80"/>
    <cellStyle name="出力 3" xfId="81"/>
    <cellStyle name="説明文 2" xfId="82"/>
    <cellStyle name="説明文 3" xfId="83"/>
    <cellStyle name="入力 2" xfId="84"/>
    <cellStyle name="入力 3" xfId="85"/>
    <cellStyle name="標準" xfId="0" builtinId="0"/>
    <cellStyle name="標準 2" xfId="3"/>
    <cellStyle name="標準 3" xfId="5"/>
    <cellStyle name="標準 4" xfId="86"/>
    <cellStyle name="標準_024～030_人口労働力" xfId="93"/>
    <cellStyle name="標準_031_人口労働力" xfId="92"/>
    <cellStyle name="標準_1001 市町村便覧" xfId="4"/>
    <cellStyle name="標準_JB16" xfId="89"/>
    <cellStyle name="標準_Sheet1" xfId="2"/>
    <cellStyle name="良い 2" xfId="87"/>
    <cellStyle name="良い 3"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5"/>
  <sheetViews>
    <sheetView showGridLines="0" tabSelected="1" view="pageBreakPreview" zoomScale="115" zoomScaleNormal="100" zoomScaleSheetLayoutView="115" workbookViewId="0"/>
  </sheetViews>
  <sheetFormatPr defaultColWidth="9" defaultRowHeight="13" x14ac:dyDescent="0.2"/>
  <cols>
    <col min="1" max="1" width="2" style="210" customWidth="1"/>
    <col min="2" max="2" width="9" style="210"/>
    <col min="3" max="3" width="7.453125" style="210" customWidth="1"/>
    <col min="4" max="6" width="7.08984375" style="210" customWidth="1"/>
    <col min="7" max="7" width="7.36328125" style="210" customWidth="1"/>
    <col min="8" max="8" width="7.453125" style="210" customWidth="1"/>
    <col min="9" max="9" width="7.36328125" style="210" customWidth="1"/>
    <col min="10" max="14" width="7.81640625" style="210" customWidth="1"/>
    <col min="15" max="15" width="2.08984375" style="210" customWidth="1"/>
    <col min="16" max="16384" width="9" style="210"/>
  </cols>
  <sheetData>
    <row r="1" spans="2:18" s="196" customFormat="1" ht="24" customHeight="1" x14ac:dyDescent="0.2">
      <c r="B1" s="666" t="s">
        <v>732</v>
      </c>
      <c r="C1" s="666"/>
      <c r="D1" s="666"/>
      <c r="E1" s="666"/>
      <c r="F1" s="666"/>
      <c r="G1" s="666"/>
      <c r="H1" s="666"/>
      <c r="I1" s="666"/>
      <c r="J1" s="666"/>
      <c r="K1" s="666"/>
      <c r="L1" s="666"/>
      <c r="M1" s="666"/>
      <c r="N1" s="666"/>
    </row>
    <row r="2" spans="2:18" s="196" customFormat="1" ht="24" customHeight="1" thickBot="1" x14ac:dyDescent="0.25">
      <c r="B2" s="301"/>
      <c r="C2" s="301"/>
      <c r="D2" s="301"/>
      <c r="E2" s="301"/>
      <c r="F2" s="301"/>
      <c r="G2" s="301"/>
      <c r="H2" s="301"/>
      <c r="I2" s="301"/>
      <c r="J2" s="301"/>
      <c r="K2" s="301"/>
      <c r="L2" s="301"/>
      <c r="M2" s="301"/>
      <c r="N2" s="326" t="s">
        <v>689</v>
      </c>
    </row>
    <row r="3" spans="2:18" s="196" customFormat="1" ht="20.25" customHeight="1" x14ac:dyDescent="0.2">
      <c r="B3" s="667" t="s">
        <v>733</v>
      </c>
      <c r="C3" s="670" t="s">
        <v>734</v>
      </c>
      <c r="D3" s="327"/>
      <c r="E3" s="327" t="s">
        <v>735</v>
      </c>
      <c r="F3" s="328"/>
      <c r="G3" s="329" t="s">
        <v>736</v>
      </c>
      <c r="H3" s="672" t="s">
        <v>41</v>
      </c>
      <c r="I3" s="329" t="s">
        <v>737</v>
      </c>
      <c r="J3" s="330"/>
      <c r="K3" s="331"/>
      <c r="L3" s="331"/>
      <c r="M3" s="331"/>
      <c r="N3" s="332"/>
      <c r="O3" s="286"/>
    </row>
    <row r="4" spans="2:18" s="196" customFormat="1" ht="20.25" customHeight="1" x14ac:dyDescent="0.2">
      <c r="B4" s="668"/>
      <c r="C4" s="671"/>
      <c r="D4" s="674" t="s">
        <v>626</v>
      </c>
      <c r="E4" s="674" t="s">
        <v>69</v>
      </c>
      <c r="F4" s="674" t="s">
        <v>70</v>
      </c>
      <c r="G4" s="333" t="s">
        <v>738</v>
      </c>
      <c r="H4" s="673"/>
      <c r="I4" s="333" t="s">
        <v>739</v>
      </c>
      <c r="J4" s="676" t="s">
        <v>740</v>
      </c>
      <c r="K4" s="677"/>
      <c r="L4" s="677"/>
      <c r="M4" s="677"/>
      <c r="N4" s="678"/>
      <c r="O4" s="286"/>
    </row>
    <row r="5" spans="2:18" s="196" customFormat="1" ht="20.25" customHeight="1" thickBot="1" x14ac:dyDescent="0.25">
      <c r="B5" s="669"/>
      <c r="C5" s="334" t="s">
        <v>741</v>
      </c>
      <c r="D5" s="675"/>
      <c r="E5" s="675"/>
      <c r="F5" s="675"/>
      <c r="G5" s="335" t="s">
        <v>596</v>
      </c>
      <c r="H5" s="335" t="s">
        <v>742</v>
      </c>
      <c r="I5" s="335" t="s">
        <v>596</v>
      </c>
      <c r="J5" s="336"/>
      <c r="K5" s="337"/>
      <c r="L5" s="337"/>
      <c r="M5" s="337"/>
      <c r="N5" s="338"/>
      <c r="O5" s="286"/>
    </row>
    <row r="6" spans="2:18" s="196" customFormat="1" ht="10" customHeight="1" thickTop="1" x14ac:dyDescent="0.2">
      <c r="B6" s="339"/>
      <c r="C6" s="340"/>
      <c r="D6" s="341"/>
      <c r="E6" s="341"/>
      <c r="F6" s="341"/>
      <c r="G6" s="341"/>
      <c r="H6" s="341"/>
      <c r="I6" s="342"/>
      <c r="J6" s="300"/>
      <c r="K6" s="300"/>
      <c r="L6" s="300"/>
      <c r="M6" s="300"/>
      <c r="N6" s="343"/>
      <c r="O6" s="286"/>
    </row>
    <row r="7" spans="2:18" s="196" customFormat="1" ht="17.25" customHeight="1" x14ac:dyDescent="0.2">
      <c r="B7" s="344" t="s">
        <v>743</v>
      </c>
      <c r="C7" s="345" t="s">
        <v>744</v>
      </c>
      <c r="D7" s="346">
        <v>26140</v>
      </c>
      <c r="E7" s="346">
        <v>13066</v>
      </c>
      <c r="F7" s="346">
        <v>13074</v>
      </c>
      <c r="G7" s="347" t="s">
        <v>744</v>
      </c>
      <c r="H7" s="346">
        <v>5371</v>
      </c>
      <c r="I7" s="348">
        <f>+D7/H7</f>
        <v>4.8668776764103523</v>
      </c>
      <c r="J7" s="300" t="s">
        <v>745</v>
      </c>
      <c r="K7" s="300"/>
      <c r="L7" s="300"/>
      <c r="M7" s="300"/>
      <c r="N7" s="343"/>
      <c r="O7" s="286"/>
    </row>
    <row r="8" spans="2:18" s="196" customFormat="1" ht="7.5" customHeight="1" x14ac:dyDescent="0.2">
      <c r="B8" s="339"/>
      <c r="C8" s="340"/>
      <c r="D8" s="341"/>
      <c r="E8" s="341"/>
      <c r="F8" s="341"/>
      <c r="G8" s="341"/>
      <c r="H8" s="341"/>
      <c r="I8" s="340"/>
      <c r="J8" s="349"/>
      <c r="K8" s="300"/>
      <c r="L8" s="300"/>
      <c r="M8" s="300"/>
      <c r="N8" s="343"/>
      <c r="O8" s="286"/>
    </row>
    <row r="9" spans="2:18" s="196" customFormat="1" ht="17.25" customHeight="1" x14ac:dyDescent="0.2">
      <c r="B9" s="344" t="s">
        <v>746</v>
      </c>
      <c r="C9" s="345" t="s">
        <v>744</v>
      </c>
      <c r="D9" s="346">
        <v>28005</v>
      </c>
      <c r="E9" s="346">
        <v>13891</v>
      </c>
      <c r="F9" s="346">
        <v>14114</v>
      </c>
      <c r="G9" s="347" t="s">
        <v>744</v>
      </c>
      <c r="H9" s="346">
        <v>5717</v>
      </c>
      <c r="I9" s="348">
        <f>+D9/H9</f>
        <v>4.8985481896099357</v>
      </c>
      <c r="J9" s="349" t="s">
        <v>747</v>
      </c>
      <c r="K9" s="300"/>
      <c r="L9" s="300"/>
      <c r="M9" s="300"/>
      <c r="N9" s="343"/>
      <c r="O9" s="286"/>
    </row>
    <row r="10" spans="2:18" s="196" customFormat="1" ht="17.25" customHeight="1" x14ac:dyDescent="0.2">
      <c r="B10" s="339"/>
      <c r="C10" s="340"/>
      <c r="D10" s="341"/>
      <c r="E10" s="341"/>
      <c r="F10" s="341"/>
      <c r="G10" s="341"/>
      <c r="H10" s="341"/>
      <c r="I10" s="340"/>
      <c r="J10" s="349" t="s">
        <v>748</v>
      </c>
      <c r="K10" s="300"/>
      <c r="L10" s="300"/>
      <c r="M10" s="300"/>
      <c r="N10" s="343"/>
      <c r="O10" s="268"/>
    </row>
    <row r="11" spans="2:18" s="196" customFormat="1" ht="17.25" customHeight="1" x14ac:dyDescent="0.2">
      <c r="B11" s="344" t="s">
        <v>749</v>
      </c>
      <c r="C11" s="345" t="s">
        <v>744</v>
      </c>
      <c r="D11" s="346">
        <v>29149</v>
      </c>
      <c r="E11" s="346">
        <v>14157</v>
      </c>
      <c r="F11" s="346">
        <v>14992</v>
      </c>
      <c r="G11" s="347" t="s">
        <v>744</v>
      </c>
      <c r="H11" s="346">
        <v>5972</v>
      </c>
      <c r="I11" s="348">
        <f>+D11/H11</f>
        <v>4.8809444072337573</v>
      </c>
      <c r="J11" s="679" t="s">
        <v>750</v>
      </c>
      <c r="K11" s="680"/>
      <c r="L11" s="680"/>
      <c r="M11" s="680"/>
      <c r="N11" s="681"/>
      <c r="O11" s="268"/>
    </row>
    <row r="12" spans="2:18" s="196" customFormat="1" ht="17.25" customHeight="1" x14ac:dyDescent="0.2">
      <c r="B12" s="339"/>
      <c r="C12" s="340"/>
      <c r="D12" s="341"/>
      <c r="E12" s="341"/>
      <c r="F12" s="341"/>
      <c r="G12" s="341"/>
      <c r="H12" s="341"/>
      <c r="I12" s="340"/>
      <c r="J12" s="682"/>
      <c r="K12" s="680"/>
      <c r="L12" s="680"/>
      <c r="M12" s="680"/>
      <c r="N12" s="681"/>
      <c r="O12" s="268"/>
    </row>
    <row r="13" spans="2:18" s="196" customFormat="1" ht="17.25" customHeight="1" x14ac:dyDescent="0.2">
      <c r="B13" s="344" t="s">
        <v>751</v>
      </c>
      <c r="C13" s="350">
        <v>30.08</v>
      </c>
      <c r="D13" s="346">
        <v>31059</v>
      </c>
      <c r="E13" s="346">
        <v>15001</v>
      </c>
      <c r="F13" s="346">
        <v>16058</v>
      </c>
      <c r="G13" s="351">
        <f>+D13/C13</f>
        <v>1032.5465425531916</v>
      </c>
      <c r="H13" s="346">
        <v>6230</v>
      </c>
      <c r="I13" s="348">
        <f>+D13/H13</f>
        <v>4.9853932584269662</v>
      </c>
      <c r="J13" s="682"/>
      <c r="K13" s="680"/>
      <c r="L13" s="680"/>
      <c r="M13" s="680"/>
      <c r="N13" s="681"/>
      <c r="O13" s="268"/>
    </row>
    <row r="14" spans="2:18" s="196" customFormat="1" ht="7.5" customHeight="1" x14ac:dyDescent="0.2">
      <c r="B14" s="339"/>
      <c r="C14" s="340"/>
      <c r="D14" s="341"/>
      <c r="E14" s="341"/>
      <c r="F14" s="341"/>
      <c r="G14" s="341"/>
      <c r="H14" s="341"/>
      <c r="I14" s="342"/>
      <c r="J14" s="349"/>
      <c r="K14" s="300"/>
      <c r="L14" s="300"/>
      <c r="M14" s="300"/>
      <c r="N14" s="343"/>
      <c r="O14" s="352"/>
      <c r="P14" s="353"/>
      <c r="R14" s="353"/>
    </row>
    <row r="15" spans="2:18" s="196" customFormat="1" ht="17.25" customHeight="1" x14ac:dyDescent="0.2">
      <c r="B15" s="344" t="s">
        <v>752</v>
      </c>
      <c r="C15" s="350">
        <v>30.08</v>
      </c>
      <c r="D15" s="346">
        <v>31342</v>
      </c>
      <c r="E15" s="346">
        <v>15138</v>
      </c>
      <c r="F15" s="346">
        <v>16204</v>
      </c>
      <c r="G15" s="351">
        <f>+D15/C15</f>
        <v>1041.9547872340427</v>
      </c>
      <c r="H15" s="346">
        <v>6294</v>
      </c>
      <c r="I15" s="348">
        <f>+D15/H15</f>
        <v>4.9796631712742299</v>
      </c>
      <c r="J15" s="349" t="s">
        <v>753</v>
      </c>
      <c r="K15" s="300"/>
      <c r="L15" s="300"/>
      <c r="M15" s="300"/>
      <c r="N15" s="354"/>
      <c r="O15" s="355"/>
      <c r="P15" s="353"/>
      <c r="R15" s="353"/>
    </row>
    <row r="16" spans="2:18" s="196" customFormat="1" ht="7.5" customHeight="1" x14ac:dyDescent="0.2">
      <c r="B16" s="339"/>
      <c r="C16" s="340"/>
      <c r="D16" s="341"/>
      <c r="E16" s="341"/>
      <c r="F16" s="341"/>
      <c r="G16" s="341"/>
      <c r="H16" s="341"/>
      <c r="I16" s="342"/>
      <c r="J16" s="300"/>
      <c r="K16" s="300"/>
      <c r="L16" s="300"/>
      <c r="M16" s="300"/>
      <c r="N16" s="343"/>
      <c r="O16" s="268"/>
    </row>
    <row r="17" spans="2:18" s="196" customFormat="1" ht="17.25" customHeight="1" x14ac:dyDescent="0.2">
      <c r="B17" s="344" t="s">
        <v>754</v>
      </c>
      <c r="C17" s="350">
        <v>46.54</v>
      </c>
      <c r="D17" s="346">
        <v>49668</v>
      </c>
      <c r="E17" s="346">
        <v>23331</v>
      </c>
      <c r="F17" s="346">
        <v>26337</v>
      </c>
      <c r="G17" s="351">
        <f>+D17/C17</f>
        <v>1067.2110012892135</v>
      </c>
      <c r="H17" s="346">
        <v>11033</v>
      </c>
      <c r="I17" s="348">
        <f>+D17/H17</f>
        <v>4.501767424997734</v>
      </c>
      <c r="J17" s="300"/>
      <c r="K17" s="300"/>
      <c r="L17" s="300"/>
      <c r="M17" s="300"/>
      <c r="N17" s="343"/>
      <c r="O17" s="268"/>
    </row>
    <row r="18" spans="2:18" s="196" customFormat="1" ht="7.5" customHeight="1" x14ac:dyDescent="0.2">
      <c r="B18" s="339"/>
      <c r="C18" s="340"/>
      <c r="D18" s="341"/>
      <c r="E18" s="341"/>
      <c r="F18" s="341"/>
      <c r="G18" s="341"/>
      <c r="H18" s="341"/>
      <c r="I18" s="340"/>
      <c r="J18" s="349"/>
      <c r="K18" s="300"/>
      <c r="L18" s="300"/>
      <c r="M18" s="300"/>
      <c r="N18" s="354"/>
      <c r="O18" s="352"/>
      <c r="P18" s="353"/>
      <c r="R18" s="353"/>
    </row>
    <row r="19" spans="2:18" s="196" customFormat="1" ht="17.25" customHeight="1" x14ac:dyDescent="0.2">
      <c r="B19" s="344" t="s">
        <v>755</v>
      </c>
      <c r="C19" s="350">
        <v>46.54</v>
      </c>
      <c r="D19" s="346">
        <v>51820</v>
      </c>
      <c r="E19" s="346">
        <v>24324</v>
      </c>
      <c r="F19" s="346">
        <v>27496</v>
      </c>
      <c r="G19" s="351">
        <f>+D19/C19</f>
        <v>1113.4507950150407</v>
      </c>
      <c r="H19" s="346">
        <v>11024</v>
      </c>
      <c r="I19" s="348">
        <f>+D19/H19</f>
        <v>4.7006531204644411</v>
      </c>
      <c r="J19" s="679" t="s">
        <v>756</v>
      </c>
      <c r="K19" s="680"/>
      <c r="L19" s="680"/>
      <c r="M19" s="680"/>
      <c r="N19" s="681"/>
      <c r="O19" s="356"/>
      <c r="P19" s="353"/>
      <c r="R19" s="353"/>
    </row>
    <row r="20" spans="2:18" s="196" customFormat="1" ht="17.25" customHeight="1" x14ac:dyDescent="0.2">
      <c r="B20" s="339"/>
      <c r="C20" s="340"/>
      <c r="D20" s="341"/>
      <c r="E20" s="341"/>
      <c r="F20" s="341"/>
      <c r="G20" s="341"/>
      <c r="H20" s="341"/>
      <c r="I20" s="340"/>
      <c r="J20" s="682"/>
      <c r="K20" s="680"/>
      <c r="L20" s="680"/>
      <c r="M20" s="680"/>
      <c r="N20" s="681"/>
      <c r="O20" s="356"/>
      <c r="P20" s="353"/>
      <c r="R20" s="353"/>
    </row>
    <row r="21" spans="2:18" s="196" customFormat="1" ht="17.25" customHeight="1" x14ac:dyDescent="0.2">
      <c r="B21" s="344" t="s">
        <v>757</v>
      </c>
      <c r="C21" s="350">
        <v>115.31</v>
      </c>
      <c r="D21" s="346">
        <v>76899</v>
      </c>
      <c r="E21" s="346">
        <v>36673</v>
      </c>
      <c r="F21" s="346">
        <v>40226</v>
      </c>
      <c r="G21" s="351">
        <f>+D21/C21</f>
        <v>666.8892550516</v>
      </c>
      <c r="H21" s="346">
        <v>15108</v>
      </c>
      <c r="I21" s="350">
        <f>+D21/H21</f>
        <v>5.0899523431294682</v>
      </c>
      <c r="J21" s="679" t="s">
        <v>758</v>
      </c>
      <c r="K21" s="680"/>
      <c r="L21" s="680"/>
      <c r="M21" s="680"/>
      <c r="N21" s="681"/>
      <c r="O21" s="356"/>
      <c r="P21" s="353"/>
      <c r="R21" s="353"/>
    </row>
    <row r="22" spans="2:18" s="196" customFormat="1" ht="17.25" customHeight="1" x14ac:dyDescent="0.2">
      <c r="B22" s="339"/>
      <c r="C22" s="340"/>
      <c r="D22" s="341"/>
      <c r="E22" s="341"/>
      <c r="F22" s="357"/>
      <c r="G22" s="341"/>
      <c r="H22" s="341"/>
      <c r="I22" s="340"/>
      <c r="J22" s="682"/>
      <c r="K22" s="680"/>
      <c r="L22" s="680"/>
      <c r="M22" s="680"/>
      <c r="N22" s="681"/>
      <c r="O22" s="286"/>
    </row>
    <row r="23" spans="2:18" s="196" customFormat="1" ht="17.25" customHeight="1" x14ac:dyDescent="0.2">
      <c r="B23" s="344" t="s">
        <v>759</v>
      </c>
      <c r="C23" s="350">
        <v>125.94</v>
      </c>
      <c r="D23" s="346">
        <v>77825</v>
      </c>
      <c r="E23" s="346">
        <v>36649</v>
      </c>
      <c r="F23" s="346">
        <v>41176</v>
      </c>
      <c r="G23" s="351">
        <f>+D23/C23</f>
        <v>617.95299348896299</v>
      </c>
      <c r="H23" s="346">
        <v>16874</v>
      </c>
      <c r="I23" s="350">
        <f>+D23/H23</f>
        <v>4.612125162972621</v>
      </c>
      <c r="J23" s="349"/>
      <c r="K23" s="300"/>
      <c r="L23" s="300"/>
      <c r="M23" s="300"/>
      <c r="N23" s="343"/>
      <c r="O23" s="286"/>
    </row>
    <row r="24" spans="2:18" s="196" customFormat="1" ht="7.5" customHeight="1" x14ac:dyDescent="0.2">
      <c r="B24" s="339"/>
      <c r="C24" s="340"/>
      <c r="D24" s="341"/>
      <c r="E24" s="341"/>
      <c r="F24" s="341"/>
      <c r="G24" s="341"/>
      <c r="H24" s="341"/>
      <c r="I24" s="342"/>
      <c r="J24" s="349"/>
      <c r="K24" s="300"/>
      <c r="L24" s="300"/>
      <c r="M24" s="300"/>
      <c r="N24" s="354"/>
      <c r="O24" s="356"/>
      <c r="P24" s="353"/>
      <c r="Q24" s="358"/>
      <c r="R24" s="353"/>
    </row>
    <row r="25" spans="2:18" s="196" customFormat="1" ht="17.25" customHeight="1" x14ac:dyDescent="0.2">
      <c r="B25" s="344" t="s">
        <v>760</v>
      </c>
      <c r="C25" s="350">
        <v>126.33</v>
      </c>
      <c r="D25" s="346">
        <v>73999</v>
      </c>
      <c r="E25" s="346">
        <v>34478</v>
      </c>
      <c r="F25" s="346">
        <v>39521</v>
      </c>
      <c r="G25" s="351">
        <f>+D25/C25</f>
        <v>585.75951872081055</v>
      </c>
      <c r="H25" s="346">
        <v>17657</v>
      </c>
      <c r="I25" s="348">
        <f>+D25/H25</f>
        <v>4.1909157841082854</v>
      </c>
      <c r="J25" s="349"/>
      <c r="K25" s="300"/>
      <c r="L25" s="300"/>
      <c r="M25" s="300"/>
      <c r="N25" s="354"/>
      <c r="O25" s="356"/>
      <c r="P25" s="353"/>
      <c r="Q25" s="358"/>
      <c r="R25" s="353"/>
    </row>
    <row r="26" spans="2:18" s="196" customFormat="1" ht="7.5" customHeight="1" x14ac:dyDescent="0.2">
      <c r="B26" s="339"/>
      <c r="C26" s="340"/>
      <c r="D26" s="341"/>
      <c r="E26" s="341"/>
      <c r="F26" s="341"/>
      <c r="G26" s="341"/>
      <c r="H26" s="341"/>
      <c r="I26" s="342"/>
      <c r="J26" s="349"/>
      <c r="K26" s="300"/>
      <c r="L26" s="300"/>
      <c r="M26" s="300"/>
      <c r="N26" s="354"/>
      <c r="O26" s="286"/>
      <c r="P26" s="353"/>
      <c r="Q26" s="358"/>
      <c r="R26" s="353"/>
    </row>
    <row r="27" spans="2:18" s="196" customFormat="1" ht="17.25" customHeight="1" x14ac:dyDescent="0.2">
      <c r="B27" s="344" t="s">
        <v>761</v>
      </c>
      <c r="C27" s="350">
        <v>126.43</v>
      </c>
      <c r="D27" s="346">
        <v>74233</v>
      </c>
      <c r="E27" s="346">
        <v>34564</v>
      </c>
      <c r="F27" s="346">
        <v>39669</v>
      </c>
      <c r="G27" s="351">
        <f>+D27/C27</f>
        <v>587.14703788657755</v>
      </c>
      <c r="H27" s="346">
        <v>19383</v>
      </c>
      <c r="I27" s="348">
        <f>+D27/H27</f>
        <v>3.8297993086725479</v>
      </c>
      <c r="J27" s="349"/>
      <c r="K27" s="300"/>
      <c r="L27" s="300"/>
      <c r="M27" s="300"/>
      <c r="N27" s="354"/>
      <c r="O27" s="286"/>
      <c r="P27" s="353"/>
      <c r="Q27" s="358"/>
      <c r="R27" s="353"/>
    </row>
    <row r="28" spans="2:18" s="196" customFormat="1" ht="7.5" customHeight="1" x14ac:dyDescent="0.2">
      <c r="B28" s="339"/>
      <c r="C28" s="340"/>
      <c r="D28" s="341"/>
      <c r="E28" s="341"/>
      <c r="F28" s="341"/>
      <c r="G28" s="341"/>
      <c r="H28" s="341"/>
      <c r="I28" s="342"/>
      <c r="J28" s="349"/>
      <c r="K28" s="300"/>
      <c r="L28" s="300"/>
      <c r="M28" s="300"/>
      <c r="N28" s="354"/>
      <c r="O28" s="356"/>
      <c r="P28" s="353"/>
      <c r="Q28" s="358"/>
      <c r="R28" s="353"/>
    </row>
    <row r="29" spans="2:18" s="196" customFormat="1" ht="17.25" customHeight="1" x14ac:dyDescent="0.2">
      <c r="B29" s="344" t="s">
        <v>762</v>
      </c>
      <c r="C29" s="350">
        <v>127.02</v>
      </c>
      <c r="D29" s="346">
        <v>75224</v>
      </c>
      <c r="E29" s="346">
        <v>35002</v>
      </c>
      <c r="F29" s="346">
        <v>40222</v>
      </c>
      <c r="G29" s="351">
        <v>594.6</v>
      </c>
      <c r="H29" s="346">
        <v>20842</v>
      </c>
      <c r="I29" s="348">
        <f>+D29/H29</f>
        <v>3.6092505517704634</v>
      </c>
      <c r="J29" s="349"/>
      <c r="K29" s="300"/>
      <c r="L29" s="300"/>
      <c r="M29" s="300"/>
      <c r="N29" s="354"/>
      <c r="O29" s="356"/>
      <c r="P29" s="353"/>
      <c r="Q29" s="358"/>
      <c r="R29" s="353"/>
    </row>
    <row r="30" spans="2:18" s="196" customFormat="1" ht="7.5" customHeight="1" x14ac:dyDescent="0.2">
      <c r="B30" s="339"/>
      <c r="C30" s="340"/>
      <c r="D30" s="341"/>
      <c r="E30" s="341"/>
      <c r="F30" s="341"/>
      <c r="G30" s="341"/>
      <c r="H30" s="341"/>
      <c r="I30" s="342"/>
      <c r="J30" s="349"/>
      <c r="K30" s="300"/>
      <c r="L30" s="300"/>
      <c r="M30" s="300"/>
      <c r="N30" s="354"/>
      <c r="O30" s="356"/>
      <c r="P30" s="353"/>
      <c r="R30" s="353"/>
    </row>
    <row r="31" spans="2:18" s="196" customFormat="1" ht="17.25" customHeight="1" x14ac:dyDescent="0.2">
      <c r="B31" s="344" t="s">
        <v>763</v>
      </c>
      <c r="C31" s="350">
        <v>127.02</v>
      </c>
      <c r="D31" s="346">
        <v>77710</v>
      </c>
      <c r="E31" s="346">
        <v>36419</v>
      </c>
      <c r="F31" s="346">
        <v>41291</v>
      </c>
      <c r="G31" s="351">
        <f>+D31/C31</f>
        <v>611.79341835931348</v>
      </c>
      <c r="H31" s="346">
        <v>22828</v>
      </c>
      <c r="I31" s="348">
        <f>+D31/H31</f>
        <v>3.404152794813387</v>
      </c>
      <c r="J31" s="349"/>
      <c r="K31" s="300"/>
      <c r="L31" s="300"/>
      <c r="M31" s="300"/>
      <c r="N31" s="354"/>
      <c r="O31" s="356"/>
      <c r="P31" s="353"/>
      <c r="R31" s="353"/>
    </row>
    <row r="32" spans="2:18" s="196" customFormat="1" ht="7.5" customHeight="1" x14ac:dyDescent="0.2">
      <c r="B32" s="339"/>
      <c r="C32" s="340"/>
      <c r="D32" s="341"/>
      <c r="E32" s="341"/>
      <c r="F32" s="341"/>
      <c r="G32" s="341"/>
      <c r="H32" s="341"/>
      <c r="I32" s="340"/>
      <c r="J32" s="349"/>
      <c r="K32" s="300"/>
      <c r="L32" s="300"/>
      <c r="M32" s="300"/>
      <c r="N32" s="343"/>
      <c r="O32" s="286"/>
    </row>
    <row r="33" spans="2:18" s="196" customFormat="1" ht="17.25" customHeight="1" x14ac:dyDescent="0.2">
      <c r="B33" s="344" t="s">
        <v>764</v>
      </c>
      <c r="C33" s="350">
        <v>127.33</v>
      </c>
      <c r="D33" s="346">
        <v>78744</v>
      </c>
      <c r="E33" s="346">
        <v>36765</v>
      </c>
      <c r="F33" s="346">
        <v>41979</v>
      </c>
      <c r="G33" s="351">
        <f>+D33/C33</f>
        <v>618.42456608811744</v>
      </c>
      <c r="H33" s="346">
        <v>23405</v>
      </c>
      <c r="I33" s="348">
        <f>+D33/H33</f>
        <v>3.3644093142490923</v>
      </c>
      <c r="J33" s="349"/>
      <c r="K33" s="300"/>
      <c r="L33" s="300"/>
      <c r="M33" s="300"/>
      <c r="N33" s="343"/>
      <c r="O33" s="286"/>
    </row>
    <row r="34" spans="2:18" s="196" customFormat="1" ht="7.5" customHeight="1" x14ac:dyDescent="0.2">
      <c r="B34" s="339"/>
      <c r="C34" s="340"/>
      <c r="D34" s="341"/>
      <c r="E34" s="341"/>
      <c r="F34" s="341"/>
      <c r="G34" s="341"/>
      <c r="H34" s="341"/>
      <c r="I34" s="340"/>
      <c r="J34" s="349"/>
      <c r="K34" s="300"/>
      <c r="L34" s="300"/>
      <c r="M34" s="300"/>
      <c r="N34" s="354"/>
      <c r="O34" s="356"/>
      <c r="P34" s="353"/>
      <c r="R34" s="353"/>
    </row>
    <row r="35" spans="2:18" s="196" customFormat="1" ht="17.25" customHeight="1" x14ac:dyDescent="0.2">
      <c r="B35" s="344" t="s">
        <v>765</v>
      </c>
      <c r="C35" s="350">
        <v>127.42</v>
      </c>
      <c r="D35" s="346">
        <v>79207</v>
      </c>
      <c r="E35" s="346">
        <v>36968</v>
      </c>
      <c r="F35" s="346">
        <v>42239</v>
      </c>
      <c r="G35" s="351">
        <f>+D35/C35</f>
        <v>621.62140951185052</v>
      </c>
      <c r="H35" s="346">
        <v>24497</v>
      </c>
      <c r="I35" s="348">
        <f>+D35/H35</f>
        <v>3.2333346940441685</v>
      </c>
      <c r="J35" s="349"/>
      <c r="K35" s="300"/>
      <c r="L35" s="300"/>
      <c r="M35" s="300"/>
      <c r="N35" s="354"/>
      <c r="O35" s="356"/>
      <c r="P35" s="353"/>
      <c r="R35" s="353"/>
    </row>
    <row r="36" spans="2:18" s="196" customFormat="1" ht="7.5" customHeight="1" x14ac:dyDescent="0.2">
      <c r="B36" s="339"/>
      <c r="C36" s="340"/>
      <c r="D36" s="341"/>
      <c r="E36" s="341"/>
      <c r="F36" s="341"/>
      <c r="G36" s="341"/>
      <c r="H36" s="341"/>
      <c r="I36" s="340"/>
      <c r="J36" s="349"/>
      <c r="K36" s="300"/>
      <c r="L36" s="300"/>
      <c r="M36" s="300"/>
      <c r="N36" s="354"/>
      <c r="O36" s="356"/>
      <c r="P36" s="353"/>
      <c r="R36" s="353"/>
    </row>
    <row r="37" spans="2:18" s="196" customFormat="1" ht="17.25" customHeight="1" x14ac:dyDescent="0.2">
      <c r="B37" s="344" t="s">
        <v>766</v>
      </c>
      <c r="C37" s="350">
        <v>127.48</v>
      </c>
      <c r="D37" s="346">
        <v>79575</v>
      </c>
      <c r="E37" s="346">
        <v>37261</v>
      </c>
      <c r="F37" s="346">
        <v>42314</v>
      </c>
      <c r="G37" s="351">
        <f>+D37/C37</f>
        <v>624.215563225604</v>
      </c>
      <c r="H37" s="346">
        <v>25925</v>
      </c>
      <c r="I37" s="348">
        <f>+D37/H37</f>
        <v>3.069431051108968</v>
      </c>
      <c r="J37" s="349"/>
      <c r="K37" s="300"/>
      <c r="L37" s="300"/>
      <c r="M37" s="300"/>
      <c r="N37" s="354"/>
      <c r="O37" s="356"/>
      <c r="P37" s="353"/>
      <c r="R37" s="353"/>
    </row>
    <row r="38" spans="2:18" s="196" customFormat="1" ht="7.5" customHeight="1" x14ac:dyDescent="0.2">
      <c r="B38" s="339"/>
      <c r="C38" s="340"/>
      <c r="D38" s="341"/>
      <c r="E38" s="341"/>
      <c r="F38" s="341"/>
      <c r="G38" s="341"/>
      <c r="H38" s="341"/>
      <c r="I38" s="342"/>
      <c r="J38" s="300"/>
      <c r="K38" s="300"/>
      <c r="L38" s="300"/>
      <c r="M38" s="300"/>
      <c r="N38" s="354"/>
      <c r="O38" s="356"/>
      <c r="P38" s="353"/>
      <c r="R38" s="353"/>
    </row>
    <row r="39" spans="2:18" s="196" customFormat="1" ht="17.25" customHeight="1" x14ac:dyDescent="0.2">
      <c r="B39" s="344" t="s">
        <v>394</v>
      </c>
      <c r="C39" s="359">
        <v>127.49</v>
      </c>
      <c r="D39" s="346">
        <v>78945</v>
      </c>
      <c r="E39" s="346">
        <v>36834</v>
      </c>
      <c r="F39" s="346">
        <v>42111</v>
      </c>
      <c r="G39" s="351">
        <f>+D39/C39</f>
        <v>619.22503725782417</v>
      </c>
      <c r="H39" s="346">
        <v>26740</v>
      </c>
      <c r="I39" s="348">
        <f>+D39/H39</f>
        <v>2.9523186237845924</v>
      </c>
      <c r="J39" s="683" t="s">
        <v>767</v>
      </c>
      <c r="K39" s="684"/>
      <c r="L39" s="684"/>
      <c r="M39" s="684"/>
      <c r="N39" s="685"/>
      <c r="O39" s="356"/>
      <c r="P39" s="353"/>
      <c r="R39" s="353"/>
    </row>
    <row r="40" spans="2:18" s="196" customFormat="1" ht="7.5" customHeight="1" x14ac:dyDescent="0.2">
      <c r="B40" s="339"/>
      <c r="C40" s="340"/>
      <c r="D40" s="341"/>
      <c r="E40" s="341"/>
      <c r="F40" s="341"/>
      <c r="G40" s="341"/>
      <c r="H40" s="341"/>
      <c r="I40" s="342"/>
      <c r="J40" s="683"/>
      <c r="K40" s="684"/>
      <c r="L40" s="684"/>
      <c r="M40" s="684"/>
      <c r="N40" s="685"/>
      <c r="O40" s="356"/>
      <c r="P40" s="353"/>
      <c r="R40" s="353"/>
    </row>
    <row r="41" spans="2:18" s="196" customFormat="1" ht="35.25" customHeight="1" x14ac:dyDescent="0.2">
      <c r="B41" s="344" t="s">
        <v>405</v>
      </c>
      <c r="C41" s="360" t="s">
        <v>768</v>
      </c>
      <c r="D41" s="361" t="s">
        <v>769</v>
      </c>
      <c r="E41" s="361" t="s">
        <v>770</v>
      </c>
      <c r="F41" s="361" t="s">
        <v>771</v>
      </c>
      <c r="G41" s="362" t="s">
        <v>772</v>
      </c>
      <c r="H41" s="361" t="s">
        <v>773</v>
      </c>
      <c r="I41" s="363" t="s">
        <v>774</v>
      </c>
      <c r="J41" s="683"/>
      <c r="K41" s="684"/>
      <c r="L41" s="684"/>
      <c r="M41" s="684"/>
      <c r="N41" s="685"/>
      <c r="P41" s="353"/>
      <c r="R41" s="353"/>
    </row>
    <row r="42" spans="2:18" s="196" customFormat="1" ht="20.25" customHeight="1" x14ac:dyDescent="0.2">
      <c r="B42" s="364"/>
      <c r="C42" s="359"/>
      <c r="D42" s="346"/>
      <c r="E42" s="346"/>
      <c r="F42" s="346"/>
      <c r="G42" s="351"/>
      <c r="H42" s="346"/>
      <c r="I42" s="348"/>
      <c r="J42" s="686" t="s">
        <v>775</v>
      </c>
      <c r="K42" s="687"/>
      <c r="L42" s="687"/>
      <c r="M42" s="687"/>
      <c r="N42" s="688"/>
      <c r="P42" s="353"/>
      <c r="R42" s="353"/>
    </row>
    <row r="43" spans="2:18" s="196" customFormat="1" ht="17.25" customHeight="1" x14ac:dyDescent="0.2">
      <c r="B43" s="344" t="s">
        <v>754</v>
      </c>
      <c r="C43" s="350">
        <v>487.48</v>
      </c>
      <c r="D43" s="346">
        <f>E43+F43</f>
        <v>126926</v>
      </c>
      <c r="E43" s="346">
        <v>59221</v>
      </c>
      <c r="F43" s="346">
        <v>67705</v>
      </c>
      <c r="G43" s="351">
        <f>+D43/C43</f>
        <v>260.37170755723309</v>
      </c>
      <c r="H43" s="346">
        <v>43651</v>
      </c>
      <c r="I43" s="348">
        <f>+D43/H43</f>
        <v>2.9077455270211452</v>
      </c>
      <c r="J43" s="349"/>
      <c r="K43" s="300"/>
      <c r="L43" s="300"/>
      <c r="M43" s="300"/>
      <c r="N43" s="354"/>
      <c r="O43" s="356"/>
      <c r="P43" s="353"/>
      <c r="R43" s="353"/>
    </row>
    <row r="44" spans="2:18" s="196" customFormat="1" ht="7.5" customHeight="1" x14ac:dyDescent="0.2">
      <c r="B44" s="344"/>
      <c r="C44" s="350"/>
      <c r="D44" s="346"/>
      <c r="E44" s="346"/>
      <c r="F44" s="346"/>
      <c r="G44" s="351"/>
      <c r="H44" s="346"/>
      <c r="I44" s="348"/>
      <c r="J44" s="300"/>
      <c r="K44" s="300"/>
      <c r="L44" s="300"/>
      <c r="M44" s="300"/>
      <c r="N44" s="354"/>
      <c r="O44" s="356"/>
      <c r="P44" s="353"/>
      <c r="R44" s="353"/>
    </row>
    <row r="45" spans="2:18" s="196" customFormat="1" ht="17.25" customHeight="1" x14ac:dyDescent="0.2">
      <c r="B45" s="344" t="s">
        <v>408</v>
      </c>
      <c r="C45" s="350">
        <v>487.58</v>
      </c>
      <c r="D45" s="346">
        <f>E45+F45</f>
        <v>122785</v>
      </c>
      <c r="E45" s="346">
        <v>57547</v>
      </c>
      <c r="F45" s="346">
        <v>65238</v>
      </c>
      <c r="G45" s="351">
        <f>+D45/C45</f>
        <v>251.8253414824234</v>
      </c>
      <c r="H45" s="346">
        <v>43872</v>
      </c>
      <c r="I45" s="348">
        <f>+D45/H45</f>
        <v>2.7987098832968638</v>
      </c>
      <c r="J45" s="300"/>
      <c r="K45" s="300"/>
      <c r="L45" s="300"/>
      <c r="M45" s="300"/>
      <c r="N45" s="354"/>
      <c r="O45" s="356"/>
      <c r="P45" s="353"/>
      <c r="R45" s="353"/>
    </row>
    <row r="46" spans="2:18" s="196" customFormat="1" ht="7.5" customHeight="1" x14ac:dyDescent="0.2">
      <c r="B46" s="344"/>
      <c r="C46" s="350"/>
      <c r="D46" s="346"/>
      <c r="E46" s="346"/>
      <c r="F46" s="346"/>
      <c r="G46" s="351"/>
      <c r="H46" s="346"/>
      <c r="I46" s="348"/>
      <c r="J46" s="300"/>
      <c r="K46" s="300"/>
      <c r="L46" s="300"/>
      <c r="M46" s="300"/>
      <c r="N46" s="354"/>
      <c r="O46" s="356"/>
      <c r="P46" s="353"/>
      <c r="R46" s="353"/>
    </row>
    <row r="47" spans="2:18" s="196" customFormat="1" ht="17.25" customHeight="1" x14ac:dyDescent="0.2">
      <c r="B47" s="344" t="s">
        <v>855</v>
      </c>
      <c r="C47" s="350">
        <v>487.6</v>
      </c>
      <c r="D47" s="346">
        <f>E47+F47</f>
        <v>117373</v>
      </c>
      <c r="E47" s="346">
        <v>55015</v>
      </c>
      <c r="F47" s="346">
        <v>62358</v>
      </c>
      <c r="G47" s="351">
        <f>+D47/C47</f>
        <v>240.7157506152584</v>
      </c>
      <c r="H47" s="346">
        <v>44192</v>
      </c>
      <c r="I47" s="348">
        <f>+D47/H47</f>
        <v>2.6559784576393919</v>
      </c>
      <c r="J47" s="300"/>
      <c r="K47" s="300"/>
      <c r="L47" s="300"/>
      <c r="M47" s="300"/>
      <c r="N47" s="354"/>
      <c r="O47" s="356"/>
      <c r="P47" s="353"/>
      <c r="R47" s="353"/>
    </row>
    <row r="48" spans="2:18" s="196" customFormat="1" ht="7.5" customHeight="1" thickBot="1" x14ac:dyDescent="0.25">
      <c r="B48" s="365"/>
      <c r="C48" s="366"/>
      <c r="D48" s="367"/>
      <c r="E48" s="367"/>
      <c r="F48" s="367"/>
      <c r="G48" s="367"/>
      <c r="H48" s="367"/>
      <c r="I48" s="368"/>
      <c r="J48" s="369"/>
      <c r="K48" s="369"/>
      <c r="L48" s="369"/>
      <c r="M48" s="369"/>
      <c r="N48" s="370"/>
      <c r="O48" s="356"/>
      <c r="P48" s="353"/>
      <c r="R48" s="353"/>
    </row>
    <row r="49" spans="2:18" s="196" customFormat="1" ht="9" customHeight="1" x14ac:dyDescent="0.2">
      <c r="B49" s="300"/>
      <c r="C49" s="340"/>
      <c r="D49" s="340"/>
      <c r="E49" s="340"/>
      <c r="F49" s="340"/>
      <c r="G49" s="340"/>
      <c r="H49" s="340"/>
      <c r="I49" s="340"/>
      <c r="J49" s="300"/>
      <c r="K49" s="300"/>
      <c r="L49" s="300"/>
      <c r="M49" s="300"/>
      <c r="N49" s="371"/>
      <c r="O49" s="356"/>
      <c r="P49" s="353"/>
      <c r="R49" s="353"/>
    </row>
    <row r="50" spans="2:18" s="196" customFormat="1" ht="18" customHeight="1" x14ac:dyDescent="0.2">
      <c r="B50" s="372" t="s">
        <v>847</v>
      </c>
      <c r="C50" s="301"/>
      <c r="D50" s="301"/>
      <c r="E50" s="301"/>
      <c r="F50" s="301"/>
      <c r="G50" s="301"/>
      <c r="H50" s="301"/>
      <c r="I50" s="301"/>
      <c r="J50" s="301"/>
      <c r="K50" s="301"/>
      <c r="L50" s="301"/>
      <c r="M50" s="301"/>
      <c r="N50" s="373"/>
      <c r="O50" s="353"/>
      <c r="P50" s="353"/>
      <c r="R50" s="353"/>
    </row>
    <row r="51" spans="2:18" ht="18" customHeight="1" x14ac:dyDescent="0.2">
      <c r="B51" s="324" t="s">
        <v>848</v>
      </c>
      <c r="C51" s="304"/>
      <c r="D51" s="304"/>
      <c r="E51" s="304"/>
      <c r="F51" s="304"/>
      <c r="G51" s="304"/>
      <c r="H51" s="304"/>
      <c r="I51" s="304"/>
      <c r="J51" s="304"/>
      <c r="K51" s="304"/>
      <c r="L51" s="304"/>
      <c r="M51" s="304"/>
      <c r="N51" s="304"/>
    </row>
    <row r="52" spans="2:18" ht="18" customHeight="1" x14ac:dyDescent="0.2">
      <c r="B52" s="324" t="s">
        <v>849</v>
      </c>
      <c r="C52" s="304"/>
      <c r="D52" s="304"/>
      <c r="E52" s="304"/>
      <c r="F52" s="304"/>
      <c r="G52" s="304"/>
      <c r="H52" s="304"/>
      <c r="I52" s="304"/>
      <c r="J52" s="304"/>
      <c r="K52" s="304"/>
      <c r="L52" s="304"/>
      <c r="M52" s="304"/>
      <c r="N52" s="304"/>
    </row>
    <row r="53" spans="2:18" s="196" customFormat="1" ht="18" customHeight="1" x14ac:dyDescent="0.2">
      <c r="B53" s="372" t="s">
        <v>776</v>
      </c>
      <c r="C53" s="301"/>
      <c r="D53" s="301"/>
      <c r="E53" s="301"/>
      <c r="F53" s="301"/>
      <c r="G53" s="301"/>
      <c r="H53" s="301"/>
      <c r="I53" s="301"/>
      <c r="J53" s="301"/>
      <c r="K53" s="301"/>
      <c r="L53" s="301"/>
      <c r="M53" s="301"/>
      <c r="N53" s="373"/>
      <c r="O53" s="353"/>
      <c r="P53" s="353"/>
      <c r="R53" s="353"/>
    </row>
    <row r="54" spans="2:18" ht="18" customHeight="1" x14ac:dyDescent="0.2">
      <c r="B54" s="324" t="s">
        <v>777</v>
      </c>
    </row>
    <row r="55" spans="2:18" x14ac:dyDescent="0.2">
      <c r="B55" s="324"/>
    </row>
  </sheetData>
  <mergeCells count="13">
    <mergeCell ref="J11:N13"/>
    <mergeCell ref="J19:N20"/>
    <mergeCell ref="J21:N22"/>
    <mergeCell ref="J39:N41"/>
    <mergeCell ref="J42:N42"/>
    <mergeCell ref="B1:N1"/>
    <mergeCell ref="B3:B5"/>
    <mergeCell ref="C3:C4"/>
    <mergeCell ref="H3:H4"/>
    <mergeCell ref="D4:D5"/>
    <mergeCell ref="E4:E5"/>
    <mergeCell ref="F4:F5"/>
    <mergeCell ref="J4:N4"/>
  </mergeCells>
  <phoneticPr fontId="2"/>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48"/>
  <sheetViews>
    <sheetView showGridLines="0" showRuler="0" showOutlineSymbols="0" view="pageLayout" zoomScaleNormal="85" zoomScaleSheetLayoutView="115" workbookViewId="0"/>
  </sheetViews>
  <sheetFormatPr defaultColWidth="1.81640625" defaultRowHeight="14" x14ac:dyDescent="0.2"/>
  <cols>
    <col min="1" max="1" width="14.81640625" style="401" customWidth="1"/>
    <col min="2" max="5" width="9.1796875" style="401" customWidth="1"/>
    <col min="6" max="6" width="14.90625" style="401" customWidth="1"/>
    <col min="7" max="10" width="9.1796875" style="401" customWidth="1"/>
    <col min="11" max="11" width="14.81640625" style="401" customWidth="1"/>
    <col min="12" max="15" width="9.1796875" style="401" customWidth="1"/>
    <col min="16" max="16" width="14.81640625" style="401" customWidth="1"/>
    <col min="17" max="20" width="9.1796875" style="401" customWidth="1"/>
    <col min="21" max="256" width="1.81640625" style="401"/>
    <col min="257" max="257" width="14.81640625" style="401" customWidth="1"/>
    <col min="258" max="259" width="7.90625" style="401" customWidth="1"/>
    <col min="260" max="260" width="8" style="401" customWidth="1"/>
    <col min="261" max="261" width="7.90625" style="401" customWidth="1"/>
    <col min="262" max="262" width="14.90625" style="401" customWidth="1"/>
    <col min="263" max="263" width="7.90625" style="401" customWidth="1"/>
    <col min="264" max="264" width="7.81640625" style="401" customWidth="1"/>
    <col min="265" max="266" width="7.90625" style="401" customWidth="1"/>
    <col min="267" max="267" width="14.81640625" style="401" customWidth="1"/>
    <col min="268" max="271" width="7.90625" style="401" customWidth="1"/>
    <col min="272" max="272" width="14.81640625" style="401" customWidth="1"/>
    <col min="273" max="276" width="7.90625" style="401" customWidth="1"/>
    <col min="277" max="512" width="1.81640625" style="401"/>
    <col min="513" max="513" width="14.81640625" style="401" customWidth="1"/>
    <col min="514" max="515" width="7.90625" style="401" customWidth="1"/>
    <col min="516" max="516" width="8" style="401" customWidth="1"/>
    <col min="517" max="517" width="7.90625" style="401" customWidth="1"/>
    <col min="518" max="518" width="14.90625" style="401" customWidth="1"/>
    <col min="519" max="519" width="7.90625" style="401" customWidth="1"/>
    <col min="520" max="520" width="7.81640625" style="401" customWidth="1"/>
    <col min="521" max="522" width="7.90625" style="401" customWidth="1"/>
    <col min="523" max="523" width="14.81640625" style="401" customWidth="1"/>
    <col min="524" max="527" width="7.90625" style="401" customWidth="1"/>
    <col min="528" max="528" width="14.81640625" style="401" customWidth="1"/>
    <col min="529" max="532" width="7.90625" style="401" customWidth="1"/>
    <col min="533" max="768" width="1.81640625" style="401"/>
    <col min="769" max="769" width="14.81640625" style="401" customWidth="1"/>
    <col min="770" max="771" width="7.90625" style="401" customWidth="1"/>
    <col min="772" max="772" width="8" style="401" customWidth="1"/>
    <col min="773" max="773" width="7.90625" style="401" customWidth="1"/>
    <col min="774" max="774" width="14.90625" style="401" customWidth="1"/>
    <col min="775" max="775" width="7.90625" style="401" customWidth="1"/>
    <col min="776" max="776" width="7.81640625" style="401" customWidth="1"/>
    <col min="777" max="778" width="7.90625" style="401" customWidth="1"/>
    <col min="779" max="779" width="14.81640625" style="401" customWidth="1"/>
    <col min="780" max="783" width="7.90625" style="401" customWidth="1"/>
    <col min="784" max="784" width="14.81640625" style="401" customWidth="1"/>
    <col min="785" max="788" width="7.90625" style="401" customWidth="1"/>
    <col min="789" max="1024" width="1.81640625" style="401"/>
    <col min="1025" max="1025" width="14.81640625" style="401" customWidth="1"/>
    <col min="1026" max="1027" width="7.90625" style="401" customWidth="1"/>
    <col min="1028" max="1028" width="8" style="401" customWidth="1"/>
    <col min="1029" max="1029" width="7.90625" style="401" customWidth="1"/>
    <col min="1030" max="1030" width="14.90625" style="401" customWidth="1"/>
    <col min="1031" max="1031" width="7.90625" style="401" customWidth="1"/>
    <col min="1032" max="1032" width="7.81640625" style="401" customWidth="1"/>
    <col min="1033" max="1034" width="7.90625" style="401" customWidth="1"/>
    <col min="1035" max="1035" width="14.81640625" style="401" customWidth="1"/>
    <col min="1036" max="1039" width="7.90625" style="401" customWidth="1"/>
    <col min="1040" max="1040" width="14.81640625" style="401" customWidth="1"/>
    <col min="1041" max="1044" width="7.90625" style="401" customWidth="1"/>
    <col min="1045" max="1280" width="1.81640625" style="401"/>
    <col min="1281" max="1281" width="14.81640625" style="401" customWidth="1"/>
    <col min="1282" max="1283" width="7.90625" style="401" customWidth="1"/>
    <col min="1284" max="1284" width="8" style="401" customWidth="1"/>
    <col min="1285" max="1285" width="7.90625" style="401" customWidth="1"/>
    <col min="1286" max="1286" width="14.90625" style="401" customWidth="1"/>
    <col min="1287" max="1287" width="7.90625" style="401" customWidth="1"/>
    <col min="1288" max="1288" width="7.81640625" style="401" customWidth="1"/>
    <col min="1289" max="1290" width="7.90625" style="401" customWidth="1"/>
    <col min="1291" max="1291" width="14.81640625" style="401" customWidth="1"/>
    <col min="1292" max="1295" width="7.90625" style="401" customWidth="1"/>
    <col min="1296" max="1296" width="14.81640625" style="401" customWidth="1"/>
    <col min="1297" max="1300" width="7.90625" style="401" customWidth="1"/>
    <col min="1301" max="1536" width="1.81640625" style="401"/>
    <col min="1537" max="1537" width="14.81640625" style="401" customWidth="1"/>
    <col min="1538" max="1539" width="7.90625" style="401" customWidth="1"/>
    <col min="1540" max="1540" width="8" style="401" customWidth="1"/>
    <col min="1541" max="1541" width="7.90625" style="401" customWidth="1"/>
    <col min="1542" max="1542" width="14.90625" style="401" customWidth="1"/>
    <col min="1543" max="1543" width="7.90625" style="401" customWidth="1"/>
    <col min="1544" max="1544" width="7.81640625" style="401" customWidth="1"/>
    <col min="1545" max="1546" width="7.90625" style="401" customWidth="1"/>
    <col min="1547" max="1547" width="14.81640625" style="401" customWidth="1"/>
    <col min="1548" max="1551" width="7.90625" style="401" customWidth="1"/>
    <col min="1552" max="1552" width="14.81640625" style="401" customWidth="1"/>
    <col min="1553" max="1556" width="7.90625" style="401" customWidth="1"/>
    <col min="1557" max="1792" width="1.81640625" style="401"/>
    <col min="1793" max="1793" width="14.81640625" style="401" customWidth="1"/>
    <col min="1794" max="1795" width="7.90625" style="401" customWidth="1"/>
    <col min="1796" max="1796" width="8" style="401" customWidth="1"/>
    <col min="1797" max="1797" width="7.90625" style="401" customWidth="1"/>
    <col min="1798" max="1798" width="14.90625" style="401" customWidth="1"/>
    <col min="1799" max="1799" width="7.90625" style="401" customWidth="1"/>
    <col min="1800" max="1800" width="7.81640625" style="401" customWidth="1"/>
    <col min="1801" max="1802" width="7.90625" style="401" customWidth="1"/>
    <col min="1803" max="1803" width="14.81640625" style="401" customWidth="1"/>
    <col min="1804" max="1807" width="7.90625" style="401" customWidth="1"/>
    <col min="1808" max="1808" width="14.81640625" style="401" customWidth="1"/>
    <col min="1809" max="1812" width="7.90625" style="401" customWidth="1"/>
    <col min="1813" max="2048" width="1.81640625" style="401"/>
    <col min="2049" max="2049" width="14.81640625" style="401" customWidth="1"/>
    <col min="2050" max="2051" width="7.90625" style="401" customWidth="1"/>
    <col min="2052" max="2052" width="8" style="401" customWidth="1"/>
    <col min="2053" max="2053" width="7.90625" style="401" customWidth="1"/>
    <col min="2054" max="2054" width="14.90625" style="401" customWidth="1"/>
    <col min="2055" max="2055" width="7.90625" style="401" customWidth="1"/>
    <col min="2056" max="2056" width="7.81640625" style="401" customWidth="1"/>
    <col min="2057" max="2058" width="7.90625" style="401" customWidth="1"/>
    <col min="2059" max="2059" width="14.81640625" style="401" customWidth="1"/>
    <col min="2060" max="2063" width="7.90625" style="401" customWidth="1"/>
    <col min="2064" max="2064" width="14.81640625" style="401" customWidth="1"/>
    <col min="2065" max="2068" width="7.90625" style="401" customWidth="1"/>
    <col min="2069" max="2304" width="1.81640625" style="401"/>
    <col min="2305" max="2305" width="14.81640625" style="401" customWidth="1"/>
    <col min="2306" max="2307" width="7.90625" style="401" customWidth="1"/>
    <col min="2308" max="2308" width="8" style="401" customWidth="1"/>
    <col min="2309" max="2309" width="7.90625" style="401" customWidth="1"/>
    <col min="2310" max="2310" width="14.90625" style="401" customWidth="1"/>
    <col min="2311" max="2311" width="7.90625" style="401" customWidth="1"/>
    <col min="2312" max="2312" width="7.81640625" style="401" customWidth="1"/>
    <col min="2313" max="2314" width="7.90625" style="401" customWidth="1"/>
    <col min="2315" max="2315" width="14.81640625" style="401" customWidth="1"/>
    <col min="2316" max="2319" width="7.90625" style="401" customWidth="1"/>
    <col min="2320" max="2320" width="14.81640625" style="401" customWidth="1"/>
    <col min="2321" max="2324" width="7.90625" style="401" customWidth="1"/>
    <col min="2325" max="2560" width="1.81640625" style="401"/>
    <col min="2561" max="2561" width="14.81640625" style="401" customWidth="1"/>
    <col min="2562" max="2563" width="7.90625" style="401" customWidth="1"/>
    <col min="2564" max="2564" width="8" style="401" customWidth="1"/>
    <col min="2565" max="2565" width="7.90625" style="401" customWidth="1"/>
    <col min="2566" max="2566" width="14.90625" style="401" customWidth="1"/>
    <col min="2567" max="2567" width="7.90625" style="401" customWidth="1"/>
    <col min="2568" max="2568" width="7.81640625" style="401" customWidth="1"/>
    <col min="2569" max="2570" width="7.90625" style="401" customWidth="1"/>
    <col min="2571" max="2571" width="14.81640625" style="401" customWidth="1"/>
    <col min="2572" max="2575" width="7.90625" style="401" customWidth="1"/>
    <col min="2576" max="2576" width="14.81640625" style="401" customWidth="1"/>
    <col min="2577" max="2580" width="7.90625" style="401" customWidth="1"/>
    <col min="2581" max="2816" width="1.81640625" style="401"/>
    <col min="2817" max="2817" width="14.81640625" style="401" customWidth="1"/>
    <col min="2818" max="2819" width="7.90625" style="401" customWidth="1"/>
    <col min="2820" max="2820" width="8" style="401" customWidth="1"/>
    <col min="2821" max="2821" width="7.90625" style="401" customWidth="1"/>
    <col min="2822" max="2822" width="14.90625" style="401" customWidth="1"/>
    <col min="2823" max="2823" width="7.90625" style="401" customWidth="1"/>
    <col min="2824" max="2824" width="7.81640625" style="401" customWidth="1"/>
    <col min="2825" max="2826" width="7.90625" style="401" customWidth="1"/>
    <col min="2827" max="2827" width="14.81640625" style="401" customWidth="1"/>
    <col min="2828" max="2831" width="7.90625" style="401" customWidth="1"/>
    <col min="2832" max="2832" width="14.81640625" style="401" customWidth="1"/>
    <col min="2833" max="2836" width="7.90625" style="401" customWidth="1"/>
    <col min="2837" max="3072" width="1.81640625" style="401"/>
    <col min="3073" max="3073" width="14.81640625" style="401" customWidth="1"/>
    <col min="3074" max="3075" width="7.90625" style="401" customWidth="1"/>
    <col min="3076" max="3076" width="8" style="401" customWidth="1"/>
    <col min="3077" max="3077" width="7.90625" style="401" customWidth="1"/>
    <col min="3078" max="3078" width="14.90625" style="401" customWidth="1"/>
    <col min="3079" max="3079" width="7.90625" style="401" customWidth="1"/>
    <col min="3080" max="3080" width="7.81640625" style="401" customWidth="1"/>
    <col min="3081" max="3082" width="7.90625" style="401" customWidth="1"/>
    <col min="3083" max="3083" width="14.81640625" style="401" customWidth="1"/>
    <col min="3084" max="3087" width="7.90625" style="401" customWidth="1"/>
    <col min="3088" max="3088" width="14.81640625" style="401" customWidth="1"/>
    <col min="3089" max="3092" width="7.90625" style="401" customWidth="1"/>
    <col min="3093" max="3328" width="1.81640625" style="401"/>
    <col min="3329" max="3329" width="14.81640625" style="401" customWidth="1"/>
    <col min="3330" max="3331" width="7.90625" style="401" customWidth="1"/>
    <col min="3332" max="3332" width="8" style="401" customWidth="1"/>
    <col min="3333" max="3333" width="7.90625" style="401" customWidth="1"/>
    <col min="3334" max="3334" width="14.90625" style="401" customWidth="1"/>
    <col min="3335" max="3335" width="7.90625" style="401" customWidth="1"/>
    <col min="3336" max="3336" width="7.81640625" style="401" customWidth="1"/>
    <col min="3337" max="3338" width="7.90625" style="401" customWidth="1"/>
    <col min="3339" max="3339" width="14.81640625" style="401" customWidth="1"/>
    <col min="3340" max="3343" width="7.90625" style="401" customWidth="1"/>
    <col min="3344" max="3344" width="14.81640625" style="401" customWidth="1"/>
    <col min="3345" max="3348" width="7.90625" style="401" customWidth="1"/>
    <col min="3349" max="3584" width="1.81640625" style="401"/>
    <col min="3585" max="3585" width="14.81640625" style="401" customWidth="1"/>
    <col min="3586" max="3587" width="7.90625" style="401" customWidth="1"/>
    <col min="3588" max="3588" width="8" style="401" customWidth="1"/>
    <col min="3589" max="3589" width="7.90625" style="401" customWidth="1"/>
    <col min="3590" max="3590" width="14.90625" style="401" customWidth="1"/>
    <col min="3591" max="3591" width="7.90625" style="401" customWidth="1"/>
    <col min="3592" max="3592" width="7.81640625" style="401" customWidth="1"/>
    <col min="3593" max="3594" width="7.90625" style="401" customWidth="1"/>
    <col min="3595" max="3595" width="14.81640625" style="401" customWidth="1"/>
    <col min="3596" max="3599" width="7.90625" style="401" customWidth="1"/>
    <col min="3600" max="3600" width="14.81640625" style="401" customWidth="1"/>
    <col min="3601" max="3604" width="7.90625" style="401" customWidth="1"/>
    <col min="3605" max="3840" width="1.81640625" style="401"/>
    <col min="3841" max="3841" width="14.81640625" style="401" customWidth="1"/>
    <col min="3842" max="3843" width="7.90625" style="401" customWidth="1"/>
    <col min="3844" max="3844" width="8" style="401" customWidth="1"/>
    <col min="3845" max="3845" width="7.90625" style="401" customWidth="1"/>
    <col min="3846" max="3846" width="14.90625" style="401" customWidth="1"/>
    <col min="3847" max="3847" width="7.90625" style="401" customWidth="1"/>
    <col min="3848" max="3848" width="7.81640625" style="401" customWidth="1"/>
    <col min="3849" max="3850" width="7.90625" style="401" customWidth="1"/>
    <col min="3851" max="3851" width="14.81640625" style="401" customWidth="1"/>
    <col min="3852" max="3855" width="7.90625" style="401" customWidth="1"/>
    <col min="3856" max="3856" width="14.81640625" style="401" customWidth="1"/>
    <col min="3857" max="3860" width="7.90625" style="401" customWidth="1"/>
    <col min="3861" max="4096" width="1.81640625" style="401"/>
    <col min="4097" max="4097" width="14.81640625" style="401" customWidth="1"/>
    <col min="4098" max="4099" width="7.90625" style="401" customWidth="1"/>
    <col min="4100" max="4100" width="8" style="401" customWidth="1"/>
    <col min="4101" max="4101" width="7.90625" style="401" customWidth="1"/>
    <col min="4102" max="4102" width="14.90625" style="401" customWidth="1"/>
    <col min="4103" max="4103" width="7.90625" style="401" customWidth="1"/>
    <col min="4104" max="4104" width="7.81640625" style="401" customWidth="1"/>
    <col min="4105" max="4106" width="7.90625" style="401" customWidth="1"/>
    <col min="4107" max="4107" width="14.81640625" style="401" customWidth="1"/>
    <col min="4108" max="4111" width="7.90625" style="401" customWidth="1"/>
    <col min="4112" max="4112" width="14.81640625" style="401" customWidth="1"/>
    <col min="4113" max="4116" width="7.90625" style="401" customWidth="1"/>
    <col min="4117" max="4352" width="1.81640625" style="401"/>
    <col min="4353" max="4353" width="14.81640625" style="401" customWidth="1"/>
    <col min="4354" max="4355" width="7.90625" style="401" customWidth="1"/>
    <col min="4356" max="4356" width="8" style="401" customWidth="1"/>
    <col min="4357" max="4357" width="7.90625" style="401" customWidth="1"/>
    <col min="4358" max="4358" width="14.90625" style="401" customWidth="1"/>
    <col min="4359" max="4359" width="7.90625" style="401" customWidth="1"/>
    <col min="4360" max="4360" width="7.81640625" style="401" customWidth="1"/>
    <col min="4361" max="4362" width="7.90625" style="401" customWidth="1"/>
    <col min="4363" max="4363" width="14.81640625" style="401" customWidth="1"/>
    <col min="4364" max="4367" width="7.90625" style="401" customWidth="1"/>
    <col min="4368" max="4368" width="14.81640625" style="401" customWidth="1"/>
    <col min="4369" max="4372" width="7.90625" style="401" customWidth="1"/>
    <col min="4373" max="4608" width="1.81640625" style="401"/>
    <col min="4609" max="4609" width="14.81640625" style="401" customWidth="1"/>
    <col min="4610" max="4611" width="7.90625" style="401" customWidth="1"/>
    <col min="4612" max="4612" width="8" style="401" customWidth="1"/>
    <col min="4613" max="4613" width="7.90625" style="401" customWidth="1"/>
    <col min="4614" max="4614" width="14.90625" style="401" customWidth="1"/>
    <col min="4615" max="4615" width="7.90625" style="401" customWidth="1"/>
    <col min="4616" max="4616" width="7.81640625" style="401" customWidth="1"/>
    <col min="4617" max="4618" width="7.90625" style="401" customWidth="1"/>
    <col min="4619" max="4619" width="14.81640625" style="401" customWidth="1"/>
    <col min="4620" max="4623" width="7.90625" style="401" customWidth="1"/>
    <col min="4624" max="4624" width="14.81640625" style="401" customWidth="1"/>
    <col min="4625" max="4628" width="7.90625" style="401" customWidth="1"/>
    <col min="4629" max="4864" width="1.81640625" style="401"/>
    <col min="4865" max="4865" width="14.81640625" style="401" customWidth="1"/>
    <col min="4866" max="4867" width="7.90625" style="401" customWidth="1"/>
    <col min="4868" max="4868" width="8" style="401" customWidth="1"/>
    <col min="4869" max="4869" width="7.90625" style="401" customWidth="1"/>
    <col min="4870" max="4870" width="14.90625" style="401" customWidth="1"/>
    <col min="4871" max="4871" width="7.90625" style="401" customWidth="1"/>
    <col min="4872" max="4872" width="7.81640625" style="401" customWidth="1"/>
    <col min="4873" max="4874" width="7.90625" style="401" customWidth="1"/>
    <col min="4875" max="4875" width="14.81640625" style="401" customWidth="1"/>
    <col min="4876" max="4879" width="7.90625" style="401" customWidth="1"/>
    <col min="4880" max="4880" width="14.81640625" style="401" customWidth="1"/>
    <col min="4881" max="4884" width="7.90625" style="401" customWidth="1"/>
    <col min="4885" max="5120" width="1.81640625" style="401"/>
    <col min="5121" max="5121" width="14.81640625" style="401" customWidth="1"/>
    <col min="5122" max="5123" width="7.90625" style="401" customWidth="1"/>
    <col min="5124" max="5124" width="8" style="401" customWidth="1"/>
    <col min="5125" max="5125" width="7.90625" style="401" customWidth="1"/>
    <col min="5126" max="5126" width="14.90625" style="401" customWidth="1"/>
    <col min="5127" max="5127" width="7.90625" style="401" customWidth="1"/>
    <col min="5128" max="5128" width="7.81640625" style="401" customWidth="1"/>
    <col min="5129" max="5130" width="7.90625" style="401" customWidth="1"/>
    <col min="5131" max="5131" width="14.81640625" style="401" customWidth="1"/>
    <col min="5132" max="5135" width="7.90625" style="401" customWidth="1"/>
    <col min="5136" max="5136" width="14.81640625" style="401" customWidth="1"/>
    <col min="5137" max="5140" width="7.90625" style="401" customWidth="1"/>
    <col min="5141" max="5376" width="1.81640625" style="401"/>
    <col min="5377" max="5377" width="14.81640625" style="401" customWidth="1"/>
    <col min="5378" max="5379" width="7.90625" style="401" customWidth="1"/>
    <col min="5380" max="5380" width="8" style="401" customWidth="1"/>
    <col min="5381" max="5381" width="7.90625" style="401" customWidth="1"/>
    <col min="5382" max="5382" width="14.90625" style="401" customWidth="1"/>
    <col min="5383" max="5383" width="7.90625" style="401" customWidth="1"/>
    <col min="5384" max="5384" width="7.81640625" style="401" customWidth="1"/>
    <col min="5385" max="5386" width="7.90625" style="401" customWidth="1"/>
    <col min="5387" max="5387" width="14.81640625" style="401" customWidth="1"/>
    <col min="5388" max="5391" width="7.90625" style="401" customWidth="1"/>
    <col min="5392" max="5392" width="14.81640625" style="401" customWidth="1"/>
    <col min="5393" max="5396" width="7.90625" style="401" customWidth="1"/>
    <col min="5397" max="5632" width="1.81640625" style="401"/>
    <col min="5633" max="5633" width="14.81640625" style="401" customWidth="1"/>
    <col min="5634" max="5635" width="7.90625" style="401" customWidth="1"/>
    <col min="5636" max="5636" width="8" style="401" customWidth="1"/>
    <col min="5637" max="5637" width="7.90625" style="401" customWidth="1"/>
    <col min="5638" max="5638" width="14.90625" style="401" customWidth="1"/>
    <col min="5639" max="5639" width="7.90625" style="401" customWidth="1"/>
    <col min="5640" max="5640" width="7.81640625" style="401" customWidth="1"/>
    <col min="5641" max="5642" width="7.90625" style="401" customWidth="1"/>
    <col min="5643" max="5643" width="14.81640625" style="401" customWidth="1"/>
    <col min="5644" max="5647" width="7.90625" style="401" customWidth="1"/>
    <col min="5648" max="5648" width="14.81640625" style="401" customWidth="1"/>
    <col min="5649" max="5652" width="7.90625" style="401" customWidth="1"/>
    <col min="5653" max="5888" width="1.81640625" style="401"/>
    <col min="5889" max="5889" width="14.81640625" style="401" customWidth="1"/>
    <col min="5890" max="5891" width="7.90625" style="401" customWidth="1"/>
    <col min="5892" max="5892" width="8" style="401" customWidth="1"/>
    <col min="5893" max="5893" width="7.90625" style="401" customWidth="1"/>
    <col min="5894" max="5894" width="14.90625" style="401" customWidth="1"/>
    <col min="5895" max="5895" width="7.90625" style="401" customWidth="1"/>
    <col min="5896" max="5896" width="7.81640625" style="401" customWidth="1"/>
    <col min="5897" max="5898" width="7.90625" style="401" customWidth="1"/>
    <col min="5899" max="5899" width="14.81640625" style="401" customWidth="1"/>
    <col min="5900" max="5903" width="7.90625" style="401" customWidth="1"/>
    <col min="5904" max="5904" width="14.81640625" style="401" customWidth="1"/>
    <col min="5905" max="5908" width="7.90625" style="401" customWidth="1"/>
    <col min="5909" max="6144" width="1.81640625" style="401"/>
    <col min="6145" max="6145" width="14.81640625" style="401" customWidth="1"/>
    <col min="6146" max="6147" width="7.90625" style="401" customWidth="1"/>
    <col min="6148" max="6148" width="8" style="401" customWidth="1"/>
    <col min="6149" max="6149" width="7.90625" style="401" customWidth="1"/>
    <col min="6150" max="6150" width="14.90625" style="401" customWidth="1"/>
    <col min="6151" max="6151" width="7.90625" style="401" customWidth="1"/>
    <col min="6152" max="6152" width="7.81640625" style="401" customWidth="1"/>
    <col min="6153" max="6154" width="7.90625" style="401" customWidth="1"/>
    <col min="6155" max="6155" width="14.81640625" style="401" customWidth="1"/>
    <col min="6156" max="6159" width="7.90625" style="401" customWidth="1"/>
    <col min="6160" max="6160" width="14.81640625" style="401" customWidth="1"/>
    <col min="6161" max="6164" width="7.90625" style="401" customWidth="1"/>
    <col min="6165" max="6400" width="1.81640625" style="401"/>
    <col min="6401" max="6401" width="14.81640625" style="401" customWidth="1"/>
    <col min="6402" max="6403" width="7.90625" style="401" customWidth="1"/>
    <col min="6404" max="6404" width="8" style="401" customWidth="1"/>
    <col min="6405" max="6405" width="7.90625" style="401" customWidth="1"/>
    <col min="6406" max="6406" width="14.90625" style="401" customWidth="1"/>
    <col min="6407" max="6407" width="7.90625" style="401" customWidth="1"/>
    <col min="6408" max="6408" width="7.81640625" style="401" customWidth="1"/>
    <col min="6409" max="6410" width="7.90625" style="401" customWidth="1"/>
    <col min="6411" max="6411" width="14.81640625" style="401" customWidth="1"/>
    <col min="6412" max="6415" width="7.90625" style="401" customWidth="1"/>
    <col min="6416" max="6416" width="14.81640625" style="401" customWidth="1"/>
    <col min="6417" max="6420" width="7.90625" style="401" customWidth="1"/>
    <col min="6421" max="6656" width="1.81640625" style="401"/>
    <col min="6657" max="6657" width="14.81640625" style="401" customWidth="1"/>
    <col min="6658" max="6659" width="7.90625" style="401" customWidth="1"/>
    <col min="6660" max="6660" width="8" style="401" customWidth="1"/>
    <col min="6661" max="6661" width="7.90625" style="401" customWidth="1"/>
    <col min="6662" max="6662" width="14.90625" style="401" customWidth="1"/>
    <col min="6663" max="6663" width="7.90625" style="401" customWidth="1"/>
    <col min="6664" max="6664" width="7.81640625" style="401" customWidth="1"/>
    <col min="6665" max="6666" width="7.90625" style="401" customWidth="1"/>
    <col min="6667" max="6667" width="14.81640625" style="401" customWidth="1"/>
    <col min="6668" max="6671" width="7.90625" style="401" customWidth="1"/>
    <col min="6672" max="6672" width="14.81640625" style="401" customWidth="1"/>
    <col min="6673" max="6676" width="7.90625" style="401" customWidth="1"/>
    <col min="6677" max="6912" width="1.81640625" style="401"/>
    <col min="6913" max="6913" width="14.81640625" style="401" customWidth="1"/>
    <col min="6914" max="6915" width="7.90625" style="401" customWidth="1"/>
    <col min="6916" max="6916" width="8" style="401" customWidth="1"/>
    <col min="6917" max="6917" width="7.90625" style="401" customWidth="1"/>
    <col min="6918" max="6918" width="14.90625" style="401" customWidth="1"/>
    <col min="6919" max="6919" width="7.90625" style="401" customWidth="1"/>
    <col min="6920" max="6920" width="7.81640625" style="401" customWidth="1"/>
    <col min="6921" max="6922" width="7.90625" style="401" customWidth="1"/>
    <col min="6923" max="6923" width="14.81640625" style="401" customWidth="1"/>
    <col min="6924" max="6927" width="7.90625" style="401" customWidth="1"/>
    <col min="6928" max="6928" width="14.81640625" style="401" customWidth="1"/>
    <col min="6929" max="6932" width="7.90625" style="401" customWidth="1"/>
    <col min="6933" max="7168" width="1.81640625" style="401"/>
    <col min="7169" max="7169" width="14.81640625" style="401" customWidth="1"/>
    <col min="7170" max="7171" width="7.90625" style="401" customWidth="1"/>
    <col min="7172" max="7172" width="8" style="401" customWidth="1"/>
    <col min="7173" max="7173" width="7.90625" style="401" customWidth="1"/>
    <col min="7174" max="7174" width="14.90625" style="401" customWidth="1"/>
    <col min="7175" max="7175" width="7.90625" style="401" customWidth="1"/>
    <col min="7176" max="7176" width="7.81640625" style="401" customWidth="1"/>
    <col min="7177" max="7178" width="7.90625" style="401" customWidth="1"/>
    <col min="7179" max="7179" width="14.81640625" style="401" customWidth="1"/>
    <col min="7180" max="7183" width="7.90625" style="401" customWidth="1"/>
    <col min="7184" max="7184" width="14.81640625" style="401" customWidth="1"/>
    <col min="7185" max="7188" width="7.90625" style="401" customWidth="1"/>
    <col min="7189" max="7424" width="1.81640625" style="401"/>
    <col min="7425" max="7425" width="14.81640625" style="401" customWidth="1"/>
    <col min="7426" max="7427" width="7.90625" style="401" customWidth="1"/>
    <col min="7428" max="7428" width="8" style="401" customWidth="1"/>
    <col min="7429" max="7429" width="7.90625" style="401" customWidth="1"/>
    <col min="7430" max="7430" width="14.90625" style="401" customWidth="1"/>
    <col min="7431" max="7431" width="7.90625" style="401" customWidth="1"/>
    <col min="7432" max="7432" width="7.81640625" style="401" customWidth="1"/>
    <col min="7433" max="7434" width="7.90625" style="401" customWidth="1"/>
    <col min="7435" max="7435" width="14.81640625" style="401" customWidth="1"/>
    <col min="7436" max="7439" width="7.90625" style="401" customWidth="1"/>
    <col min="7440" max="7440" width="14.81640625" style="401" customWidth="1"/>
    <col min="7441" max="7444" width="7.90625" style="401" customWidth="1"/>
    <col min="7445" max="7680" width="1.81640625" style="401"/>
    <col min="7681" max="7681" width="14.81640625" style="401" customWidth="1"/>
    <col min="7682" max="7683" width="7.90625" style="401" customWidth="1"/>
    <col min="7684" max="7684" width="8" style="401" customWidth="1"/>
    <col min="7685" max="7685" width="7.90625" style="401" customWidth="1"/>
    <col min="7686" max="7686" width="14.90625" style="401" customWidth="1"/>
    <col min="7687" max="7687" width="7.90625" style="401" customWidth="1"/>
    <col min="7688" max="7688" width="7.81640625" style="401" customWidth="1"/>
    <col min="7689" max="7690" width="7.90625" style="401" customWidth="1"/>
    <col min="7691" max="7691" width="14.81640625" style="401" customWidth="1"/>
    <col min="7692" max="7695" width="7.90625" style="401" customWidth="1"/>
    <col min="7696" max="7696" width="14.81640625" style="401" customWidth="1"/>
    <col min="7697" max="7700" width="7.90625" style="401" customWidth="1"/>
    <col min="7701" max="7936" width="1.81640625" style="401"/>
    <col min="7937" max="7937" width="14.81640625" style="401" customWidth="1"/>
    <col min="7938" max="7939" width="7.90625" style="401" customWidth="1"/>
    <col min="7940" max="7940" width="8" style="401" customWidth="1"/>
    <col min="7941" max="7941" width="7.90625" style="401" customWidth="1"/>
    <col min="7942" max="7942" width="14.90625" style="401" customWidth="1"/>
    <col min="7943" max="7943" width="7.90625" style="401" customWidth="1"/>
    <col min="7944" max="7944" width="7.81640625" style="401" customWidth="1"/>
    <col min="7945" max="7946" width="7.90625" style="401" customWidth="1"/>
    <col min="7947" max="7947" width="14.81640625" style="401" customWidth="1"/>
    <col min="7948" max="7951" width="7.90625" style="401" customWidth="1"/>
    <col min="7952" max="7952" width="14.81640625" style="401" customWidth="1"/>
    <col min="7953" max="7956" width="7.90625" style="401" customWidth="1"/>
    <col min="7957" max="8192" width="1.81640625" style="401"/>
    <col min="8193" max="8193" width="14.81640625" style="401" customWidth="1"/>
    <col min="8194" max="8195" width="7.90625" style="401" customWidth="1"/>
    <col min="8196" max="8196" width="8" style="401" customWidth="1"/>
    <col min="8197" max="8197" width="7.90625" style="401" customWidth="1"/>
    <col min="8198" max="8198" width="14.90625" style="401" customWidth="1"/>
    <col min="8199" max="8199" width="7.90625" style="401" customWidth="1"/>
    <col min="8200" max="8200" width="7.81640625" style="401" customWidth="1"/>
    <col min="8201" max="8202" width="7.90625" style="401" customWidth="1"/>
    <col min="8203" max="8203" width="14.81640625" style="401" customWidth="1"/>
    <col min="8204" max="8207" width="7.90625" style="401" customWidth="1"/>
    <col min="8208" max="8208" width="14.81640625" style="401" customWidth="1"/>
    <col min="8209" max="8212" width="7.90625" style="401" customWidth="1"/>
    <col min="8213" max="8448" width="1.81640625" style="401"/>
    <col min="8449" max="8449" width="14.81640625" style="401" customWidth="1"/>
    <col min="8450" max="8451" width="7.90625" style="401" customWidth="1"/>
    <col min="8452" max="8452" width="8" style="401" customWidth="1"/>
    <col min="8453" max="8453" width="7.90625" style="401" customWidth="1"/>
    <col min="8454" max="8454" width="14.90625" style="401" customWidth="1"/>
    <col min="8455" max="8455" width="7.90625" style="401" customWidth="1"/>
    <col min="8456" max="8456" width="7.81640625" style="401" customWidth="1"/>
    <col min="8457" max="8458" width="7.90625" style="401" customWidth="1"/>
    <col min="8459" max="8459" width="14.81640625" style="401" customWidth="1"/>
    <col min="8460" max="8463" width="7.90625" style="401" customWidth="1"/>
    <col min="8464" max="8464" width="14.81640625" style="401" customWidth="1"/>
    <col min="8465" max="8468" width="7.90625" style="401" customWidth="1"/>
    <col min="8469" max="8704" width="1.81640625" style="401"/>
    <col min="8705" max="8705" width="14.81640625" style="401" customWidth="1"/>
    <col min="8706" max="8707" width="7.90625" style="401" customWidth="1"/>
    <col min="8708" max="8708" width="8" style="401" customWidth="1"/>
    <col min="8709" max="8709" width="7.90625" style="401" customWidth="1"/>
    <col min="8710" max="8710" width="14.90625" style="401" customWidth="1"/>
    <col min="8711" max="8711" width="7.90625" style="401" customWidth="1"/>
    <col min="8712" max="8712" width="7.81640625" style="401" customWidth="1"/>
    <col min="8713" max="8714" width="7.90625" style="401" customWidth="1"/>
    <col min="8715" max="8715" width="14.81640625" style="401" customWidth="1"/>
    <col min="8716" max="8719" width="7.90625" style="401" customWidth="1"/>
    <col min="8720" max="8720" width="14.81640625" style="401" customWidth="1"/>
    <col min="8721" max="8724" width="7.90625" style="401" customWidth="1"/>
    <col min="8725" max="8960" width="1.81640625" style="401"/>
    <col min="8961" max="8961" width="14.81640625" style="401" customWidth="1"/>
    <col min="8962" max="8963" width="7.90625" style="401" customWidth="1"/>
    <col min="8964" max="8964" width="8" style="401" customWidth="1"/>
    <col min="8965" max="8965" width="7.90625" style="401" customWidth="1"/>
    <col min="8966" max="8966" width="14.90625" style="401" customWidth="1"/>
    <col min="8967" max="8967" width="7.90625" style="401" customWidth="1"/>
    <col min="8968" max="8968" width="7.81640625" style="401" customWidth="1"/>
    <col min="8969" max="8970" width="7.90625" style="401" customWidth="1"/>
    <col min="8971" max="8971" width="14.81640625" style="401" customWidth="1"/>
    <col min="8972" max="8975" width="7.90625" style="401" customWidth="1"/>
    <col min="8976" max="8976" width="14.81640625" style="401" customWidth="1"/>
    <col min="8977" max="8980" width="7.90625" style="401" customWidth="1"/>
    <col min="8981" max="9216" width="1.81640625" style="401"/>
    <col min="9217" max="9217" width="14.81640625" style="401" customWidth="1"/>
    <col min="9218" max="9219" width="7.90625" style="401" customWidth="1"/>
    <col min="9220" max="9220" width="8" style="401" customWidth="1"/>
    <col min="9221" max="9221" width="7.90625" style="401" customWidth="1"/>
    <col min="9222" max="9222" width="14.90625" style="401" customWidth="1"/>
    <col min="9223" max="9223" width="7.90625" style="401" customWidth="1"/>
    <col min="9224" max="9224" width="7.81640625" style="401" customWidth="1"/>
    <col min="9225" max="9226" width="7.90625" style="401" customWidth="1"/>
    <col min="9227" max="9227" width="14.81640625" style="401" customWidth="1"/>
    <col min="9228" max="9231" width="7.90625" style="401" customWidth="1"/>
    <col min="9232" max="9232" width="14.81640625" style="401" customWidth="1"/>
    <col min="9233" max="9236" width="7.90625" style="401" customWidth="1"/>
    <col min="9237" max="9472" width="1.81640625" style="401"/>
    <col min="9473" max="9473" width="14.81640625" style="401" customWidth="1"/>
    <col min="9474" max="9475" width="7.90625" style="401" customWidth="1"/>
    <col min="9476" max="9476" width="8" style="401" customWidth="1"/>
    <col min="9477" max="9477" width="7.90625" style="401" customWidth="1"/>
    <col min="9478" max="9478" width="14.90625" style="401" customWidth="1"/>
    <col min="9479" max="9479" width="7.90625" style="401" customWidth="1"/>
    <col min="9480" max="9480" width="7.81640625" style="401" customWidth="1"/>
    <col min="9481" max="9482" width="7.90625" style="401" customWidth="1"/>
    <col min="9483" max="9483" width="14.81640625" style="401" customWidth="1"/>
    <col min="9484" max="9487" width="7.90625" style="401" customWidth="1"/>
    <col min="9488" max="9488" width="14.81640625" style="401" customWidth="1"/>
    <col min="9489" max="9492" width="7.90625" style="401" customWidth="1"/>
    <col min="9493" max="9728" width="1.81640625" style="401"/>
    <col min="9729" max="9729" width="14.81640625" style="401" customWidth="1"/>
    <col min="9730" max="9731" width="7.90625" style="401" customWidth="1"/>
    <col min="9732" max="9732" width="8" style="401" customWidth="1"/>
    <col min="9733" max="9733" width="7.90625" style="401" customWidth="1"/>
    <col min="9734" max="9734" width="14.90625" style="401" customWidth="1"/>
    <col min="9735" max="9735" width="7.90625" style="401" customWidth="1"/>
    <col min="9736" max="9736" width="7.81640625" style="401" customWidth="1"/>
    <col min="9737" max="9738" width="7.90625" style="401" customWidth="1"/>
    <col min="9739" max="9739" width="14.81640625" style="401" customWidth="1"/>
    <col min="9740" max="9743" width="7.90625" style="401" customWidth="1"/>
    <col min="9744" max="9744" width="14.81640625" style="401" customWidth="1"/>
    <col min="9745" max="9748" width="7.90625" style="401" customWidth="1"/>
    <col min="9749" max="9984" width="1.81640625" style="401"/>
    <col min="9985" max="9985" width="14.81640625" style="401" customWidth="1"/>
    <col min="9986" max="9987" width="7.90625" style="401" customWidth="1"/>
    <col min="9988" max="9988" width="8" style="401" customWidth="1"/>
    <col min="9989" max="9989" width="7.90625" style="401" customWidth="1"/>
    <col min="9990" max="9990" width="14.90625" style="401" customWidth="1"/>
    <col min="9991" max="9991" width="7.90625" style="401" customWidth="1"/>
    <col min="9992" max="9992" width="7.81640625" style="401" customWidth="1"/>
    <col min="9993" max="9994" width="7.90625" style="401" customWidth="1"/>
    <col min="9995" max="9995" width="14.81640625" style="401" customWidth="1"/>
    <col min="9996" max="9999" width="7.90625" style="401" customWidth="1"/>
    <col min="10000" max="10000" width="14.81640625" style="401" customWidth="1"/>
    <col min="10001" max="10004" width="7.90625" style="401" customWidth="1"/>
    <col min="10005" max="10240" width="1.81640625" style="401"/>
    <col min="10241" max="10241" width="14.81640625" style="401" customWidth="1"/>
    <col min="10242" max="10243" width="7.90625" style="401" customWidth="1"/>
    <col min="10244" max="10244" width="8" style="401" customWidth="1"/>
    <col min="10245" max="10245" width="7.90625" style="401" customWidth="1"/>
    <col min="10246" max="10246" width="14.90625" style="401" customWidth="1"/>
    <col min="10247" max="10247" width="7.90625" style="401" customWidth="1"/>
    <col min="10248" max="10248" width="7.81640625" style="401" customWidth="1"/>
    <col min="10249" max="10250" width="7.90625" style="401" customWidth="1"/>
    <col min="10251" max="10251" width="14.81640625" style="401" customWidth="1"/>
    <col min="10252" max="10255" width="7.90625" style="401" customWidth="1"/>
    <col min="10256" max="10256" width="14.81640625" style="401" customWidth="1"/>
    <col min="10257" max="10260" width="7.90625" style="401" customWidth="1"/>
    <col min="10261" max="10496" width="1.81640625" style="401"/>
    <col min="10497" max="10497" width="14.81640625" style="401" customWidth="1"/>
    <col min="10498" max="10499" width="7.90625" style="401" customWidth="1"/>
    <col min="10500" max="10500" width="8" style="401" customWidth="1"/>
    <col min="10501" max="10501" width="7.90625" style="401" customWidth="1"/>
    <col min="10502" max="10502" width="14.90625" style="401" customWidth="1"/>
    <col min="10503" max="10503" width="7.90625" style="401" customWidth="1"/>
    <col min="10504" max="10504" width="7.81640625" style="401" customWidth="1"/>
    <col min="10505" max="10506" width="7.90625" style="401" customWidth="1"/>
    <col min="10507" max="10507" width="14.81640625" style="401" customWidth="1"/>
    <col min="10508" max="10511" width="7.90625" style="401" customWidth="1"/>
    <col min="10512" max="10512" width="14.81640625" style="401" customWidth="1"/>
    <col min="10513" max="10516" width="7.90625" style="401" customWidth="1"/>
    <col min="10517" max="10752" width="1.81640625" style="401"/>
    <col min="10753" max="10753" width="14.81640625" style="401" customWidth="1"/>
    <col min="10754" max="10755" width="7.90625" style="401" customWidth="1"/>
    <col min="10756" max="10756" width="8" style="401" customWidth="1"/>
    <col min="10757" max="10757" width="7.90625" style="401" customWidth="1"/>
    <col min="10758" max="10758" width="14.90625" style="401" customWidth="1"/>
    <col min="10759" max="10759" width="7.90625" style="401" customWidth="1"/>
    <col min="10760" max="10760" width="7.81640625" style="401" customWidth="1"/>
    <col min="10761" max="10762" width="7.90625" style="401" customWidth="1"/>
    <col min="10763" max="10763" width="14.81640625" style="401" customWidth="1"/>
    <col min="10764" max="10767" width="7.90625" style="401" customWidth="1"/>
    <col min="10768" max="10768" width="14.81640625" style="401" customWidth="1"/>
    <col min="10769" max="10772" width="7.90625" style="401" customWidth="1"/>
    <col min="10773" max="11008" width="1.81640625" style="401"/>
    <col min="11009" max="11009" width="14.81640625" style="401" customWidth="1"/>
    <col min="11010" max="11011" width="7.90625" style="401" customWidth="1"/>
    <col min="11012" max="11012" width="8" style="401" customWidth="1"/>
    <col min="11013" max="11013" width="7.90625" style="401" customWidth="1"/>
    <col min="11014" max="11014" width="14.90625" style="401" customWidth="1"/>
    <col min="11015" max="11015" width="7.90625" style="401" customWidth="1"/>
    <col min="11016" max="11016" width="7.81640625" style="401" customWidth="1"/>
    <col min="11017" max="11018" width="7.90625" style="401" customWidth="1"/>
    <col min="11019" max="11019" width="14.81640625" style="401" customWidth="1"/>
    <col min="11020" max="11023" width="7.90625" style="401" customWidth="1"/>
    <col min="11024" max="11024" width="14.81640625" style="401" customWidth="1"/>
    <col min="11025" max="11028" width="7.90625" style="401" customWidth="1"/>
    <col min="11029" max="11264" width="1.81640625" style="401"/>
    <col min="11265" max="11265" width="14.81640625" style="401" customWidth="1"/>
    <col min="11266" max="11267" width="7.90625" style="401" customWidth="1"/>
    <col min="11268" max="11268" width="8" style="401" customWidth="1"/>
    <col min="11269" max="11269" width="7.90625" style="401" customWidth="1"/>
    <col min="11270" max="11270" width="14.90625" style="401" customWidth="1"/>
    <col min="11271" max="11271" width="7.90625" style="401" customWidth="1"/>
    <col min="11272" max="11272" width="7.81640625" style="401" customWidth="1"/>
    <col min="11273" max="11274" width="7.90625" style="401" customWidth="1"/>
    <col min="11275" max="11275" width="14.81640625" style="401" customWidth="1"/>
    <col min="11276" max="11279" width="7.90625" style="401" customWidth="1"/>
    <col min="11280" max="11280" width="14.81640625" style="401" customWidth="1"/>
    <col min="11281" max="11284" width="7.90625" style="401" customWidth="1"/>
    <col min="11285" max="11520" width="1.81640625" style="401"/>
    <col min="11521" max="11521" width="14.81640625" style="401" customWidth="1"/>
    <col min="11522" max="11523" width="7.90625" style="401" customWidth="1"/>
    <col min="11524" max="11524" width="8" style="401" customWidth="1"/>
    <col min="11525" max="11525" width="7.90625" style="401" customWidth="1"/>
    <col min="11526" max="11526" width="14.90625" style="401" customWidth="1"/>
    <col min="11527" max="11527" width="7.90625" style="401" customWidth="1"/>
    <col min="11528" max="11528" width="7.81640625" style="401" customWidth="1"/>
    <col min="11529" max="11530" width="7.90625" style="401" customWidth="1"/>
    <col min="11531" max="11531" width="14.81640625" style="401" customWidth="1"/>
    <col min="11532" max="11535" width="7.90625" style="401" customWidth="1"/>
    <col min="11536" max="11536" width="14.81640625" style="401" customWidth="1"/>
    <col min="11537" max="11540" width="7.90625" style="401" customWidth="1"/>
    <col min="11541" max="11776" width="1.81640625" style="401"/>
    <col min="11777" max="11777" width="14.81640625" style="401" customWidth="1"/>
    <col min="11778" max="11779" width="7.90625" style="401" customWidth="1"/>
    <col min="11780" max="11780" width="8" style="401" customWidth="1"/>
    <col min="11781" max="11781" width="7.90625" style="401" customWidth="1"/>
    <col min="11782" max="11782" width="14.90625" style="401" customWidth="1"/>
    <col min="11783" max="11783" width="7.90625" style="401" customWidth="1"/>
    <col min="11784" max="11784" width="7.81640625" style="401" customWidth="1"/>
    <col min="11785" max="11786" width="7.90625" style="401" customWidth="1"/>
    <col min="11787" max="11787" width="14.81640625" style="401" customWidth="1"/>
    <col min="11788" max="11791" width="7.90625" style="401" customWidth="1"/>
    <col min="11792" max="11792" width="14.81640625" style="401" customWidth="1"/>
    <col min="11793" max="11796" width="7.90625" style="401" customWidth="1"/>
    <col min="11797" max="12032" width="1.81640625" style="401"/>
    <col min="12033" max="12033" width="14.81640625" style="401" customWidth="1"/>
    <col min="12034" max="12035" width="7.90625" style="401" customWidth="1"/>
    <col min="12036" max="12036" width="8" style="401" customWidth="1"/>
    <col min="12037" max="12037" width="7.90625" style="401" customWidth="1"/>
    <col min="12038" max="12038" width="14.90625" style="401" customWidth="1"/>
    <col min="12039" max="12039" width="7.90625" style="401" customWidth="1"/>
    <col min="12040" max="12040" width="7.81640625" style="401" customWidth="1"/>
    <col min="12041" max="12042" width="7.90625" style="401" customWidth="1"/>
    <col min="12043" max="12043" width="14.81640625" style="401" customWidth="1"/>
    <col min="12044" max="12047" width="7.90625" style="401" customWidth="1"/>
    <col min="12048" max="12048" width="14.81640625" style="401" customWidth="1"/>
    <col min="12049" max="12052" width="7.90625" style="401" customWidth="1"/>
    <col min="12053" max="12288" width="1.81640625" style="401"/>
    <col min="12289" max="12289" width="14.81640625" style="401" customWidth="1"/>
    <col min="12290" max="12291" width="7.90625" style="401" customWidth="1"/>
    <col min="12292" max="12292" width="8" style="401" customWidth="1"/>
    <col min="12293" max="12293" width="7.90625" style="401" customWidth="1"/>
    <col min="12294" max="12294" width="14.90625" style="401" customWidth="1"/>
    <col min="12295" max="12295" width="7.90625" style="401" customWidth="1"/>
    <col min="12296" max="12296" width="7.81640625" style="401" customWidth="1"/>
    <col min="12297" max="12298" width="7.90625" style="401" customWidth="1"/>
    <col min="12299" max="12299" width="14.81640625" style="401" customWidth="1"/>
    <col min="12300" max="12303" width="7.90625" style="401" customWidth="1"/>
    <col min="12304" max="12304" width="14.81640625" style="401" customWidth="1"/>
    <col min="12305" max="12308" width="7.90625" style="401" customWidth="1"/>
    <col min="12309" max="12544" width="1.81640625" style="401"/>
    <col min="12545" max="12545" width="14.81640625" style="401" customWidth="1"/>
    <col min="12546" max="12547" width="7.90625" style="401" customWidth="1"/>
    <col min="12548" max="12548" width="8" style="401" customWidth="1"/>
    <col min="12549" max="12549" width="7.90625" style="401" customWidth="1"/>
    <col min="12550" max="12550" width="14.90625" style="401" customWidth="1"/>
    <col min="12551" max="12551" width="7.90625" style="401" customWidth="1"/>
    <col min="12552" max="12552" width="7.81640625" style="401" customWidth="1"/>
    <col min="12553" max="12554" width="7.90625" style="401" customWidth="1"/>
    <col min="12555" max="12555" width="14.81640625" style="401" customWidth="1"/>
    <col min="12556" max="12559" width="7.90625" style="401" customWidth="1"/>
    <col min="12560" max="12560" width="14.81640625" style="401" customWidth="1"/>
    <col min="12561" max="12564" width="7.90625" style="401" customWidth="1"/>
    <col min="12565" max="12800" width="1.81640625" style="401"/>
    <col min="12801" max="12801" width="14.81640625" style="401" customWidth="1"/>
    <col min="12802" max="12803" width="7.90625" style="401" customWidth="1"/>
    <col min="12804" max="12804" width="8" style="401" customWidth="1"/>
    <col min="12805" max="12805" width="7.90625" style="401" customWidth="1"/>
    <col min="12806" max="12806" width="14.90625" style="401" customWidth="1"/>
    <col min="12807" max="12807" width="7.90625" style="401" customWidth="1"/>
    <col min="12808" max="12808" width="7.81640625" style="401" customWidth="1"/>
    <col min="12809" max="12810" width="7.90625" style="401" customWidth="1"/>
    <col min="12811" max="12811" width="14.81640625" style="401" customWidth="1"/>
    <col min="12812" max="12815" width="7.90625" style="401" customWidth="1"/>
    <col min="12816" max="12816" width="14.81640625" style="401" customWidth="1"/>
    <col min="12817" max="12820" width="7.90625" style="401" customWidth="1"/>
    <col min="12821" max="13056" width="1.81640625" style="401"/>
    <col min="13057" max="13057" width="14.81640625" style="401" customWidth="1"/>
    <col min="13058" max="13059" width="7.90625" style="401" customWidth="1"/>
    <col min="13060" max="13060" width="8" style="401" customWidth="1"/>
    <col min="13061" max="13061" width="7.90625" style="401" customWidth="1"/>
    <col min="13062" max="13062" width="14.90625" style="401" customWidth="1"/>
    <col min="13063" max="13063" width="7.90625" style="401" customWidth="1"/>
    <col min="13064" max="13064" width="7.81640625" style="401" customWidth="1"/>
    <col min="13065" max="13066" width="7.90625" style="401" customWidth="1"/>
    <col min="13067" max="13067" width="14.81640625" style="401" customWidth="1"/>
    <col min="13068" max="13071" width="7.90625" style="401" customWidth="1"/>
    <col min="13072" max="13072" width="14.81640625" style="401" customWidth="1"/>
    <col min="13073" max="13076" width="7.90625" style="401" customWidth="1"/>
    <col min="13077" max="13312" width="1.81640625" style="401"/>
    <col min="13313" max="13313" width="14.81640625" style="401" customWidth="1"/>
    <col min="13314" max="13315" width="7.90625" style="401" customWidth="1"/>
    <col min="13316" max="13316" width="8" style="401" customWidth="1"/>
    <col min="13317" max="13317" width="7.90625" style="401" customWidth="1"/>
    <col min="13318" max="13318" width="14.90625" style="401" customWidth="1"/>
    <col min="13319" max="13319" width="7.90625" style="401" customWidth="1"/>
    <col min="13320" max="13320" width="7.81640625" style="401" customWidth="1"/>
    <col min="13321" max="13322" width="7.90625" style="401" customWidth="1"/>
    <col min="13323" max="13323" width="14.81640625" style="401" customWidth="1"/>
    <col min="13324" max="13327" width="7.90625" style="401" customWidth="1"/>
    <col min="13328" max="13328" width="14.81640625" style="401" customWidth="1"/>
    <col min="13329" max="13332" width="7.90625" style="401" customWidth="1"/>
    <col min="13333" max="13568" width="1.81640625" style="401"/>
    <col min="13569" max="13569" width="14.81640625" style="401" customWidth="1"/>
    <col min="13570" max="13571" width="7.90625" style="401" customWidth="1"/>
    <col min="13572" max="13572" width="8" style="401" customWidth="1"/>
    <col min="13573" max="13573" width="7.90625" style="401" customWidth="1"/>
    <col min="13574" max="13574" width="14.90625" style="401" customWidth="1"/>
    <col min="13575" max="13575" width="7.90625" style="401" customWidth="1"/>
    <col min="13576" max="13576" width="7.81640625" style="401" customWidth="1"/>
    <col min="13577" max="13578" width="7.90625" style="401" customWidth="1"/>
    <col min="13579" max="13579" width="14.81640625" style="401" customWidth="1"/>
    <col min="13580" max="13583" width="7.90625" style="401" customWidth="1"/>
    <col min="13584" max="13584" width="14.81640625" style="401" customWidth="1"/>
    <col min="13585" max="13588" width="7.90625" style="401" customWidth="1"/>
    <col min="13589" max="13824" width="1.81640625" style="401"/>
    <col min="13825" max="13825" width="14.81640625" style="401" customWidth="1"/>
    <col min="13826" max="13827" width="7.90625" style="401" customWidth="1"/>
    <col min="13828" max="13828" width="8" style="401" customWidth="1"/>
    <col min="13829" max="13829" width="7.90625" style="401" customWidth="1"/>
    <col min="13830" max="13830" width="14.90625" style="401" customWidth="1"/>
    <col min="13831" max="13831" width="7.90625" style="401" customWidth="1"/>
    <col min="13832" max="13832" width="7.81640625" style="401" customWidth="1"/>
    <col min="13833" max="13834" width="7.90625" style="401" customWidth="1"/>
    <col min="13835" max="13835" width="14.81640625" style="401" customWidth="1"/>
    <col min="13836" max="13839" width="7.90625" style="401" customWidth="1"/>
    <col min="13840" max="13840" width="14.81640625" style="401" customWidth="1"/>
    <col min="13841" max="13844" width="7.90625" style="401" customWidth="1"/>
    <col min="13845" max="14080" width="1.81640625" style="401"/>
    <col min="14081" max="14081" width="14.81640625" style="401" customWidth="1"/>
    <col min="14082" max="14083" width="7.90625" style="401" customWidth="1"/>
    <col min="14084" max="14084" width="8" style="401" customWidth="1"/>
    <col min="14085" max="14085" width="7.90625" style="401" customWidth="1"/>
    <col min="14086" max="14086" width="14.90625" style="401" customWidth="1"/>
    <col min="14087" max="14087" width="7.90625" style="401" customWidth="1"/>
    <col min="14088" max="14088" width="7.81640625" style="401" customWidth="1"/>
    <col min="14089" max="14090" width="7.90625" style="401" customWidth="1"/>
    <col min="14091" max="14091" width="14.81640625" style="401" customWidth="1"/>
    <col min="14092" max="14095" width="7.90625" style="401" customWidth="1"/>
    <col min="14096" max="14096" width="14.81640625" style="401" customWidth="1"/>
    <col min="14097" max="14100" width="7.90625" style="401" customWidth="1"/>
    <col min="14101" max="14336" width="1.81640625" style="401"/>
    <col min="14337" max="14337" width="14.81640625" style="401" customWidth="1"/>
    <col min="14338" max="14339" width="7.90625" style="401" customWidth="1"/>
    <col min="14340" max="14340" width="8" style="401" customWidth="1"/>
    <col min="14341" max="14341" width="7.90625" style="401" customWidth="1"/>
    <col min="14342" max="14342" width="14.90625" style="401" customWidth="1"/>
    <col min="14343" max="14343" width="7.90625" style="401" customWidth="1"/>
    <col min="14344" max="14344" width="7.81640625" style="401" customWidth="1"/>
    <col min="14345" max="14346" width="7.90625" style="401" customWidth="1"/>
    <col min="14347" max="14347" width="14.81640625" style="401" customWidth="1"/>
    <col min="14348" max="14351" width="7.90625" style="401" customWidth="1"/>
    <col min="14352" max="14352" width="14.81640625" style="401" customWidth="1"/>
    <col min="14353" max="14356" width="7.90625" style="401" customWidth="1"/>
    <col min="14357" max="14592" width="1.81640625" style="401"/>
    <col min="14593" max="14593" width="14.81640625" style="401" customWidth="1"/>
    <col min="14594" max="14595" width="7.90625" style="401" customWidth="1"/>
    <col min="14596" max="14596" width="8" style="401" customWidth="1"/>
    <col min="14597" max="14597" width="7.90625" style="401" customWidth="1"/>
    <col min="14598" max="14598" width="14.90625" style="401" customWidth="1"/>
    <col min="14599" max="14599" width="7.90625" style="401" customWidth="1"/>
    <col min="14600" max="14600" width="7.81640625" style="401" customWidth="1"/>
    <col min="14601" max="14602" width="7.90625" style="401" customWidth="1"/>
    <col min="14603" max="14603" width="14.81640625" style="401" customWidth="1"/>
    <col min="14604" max="14607" width="7.90625" style="401" customWidth="1"/>
    <col min="14608" max="14608" width="14.81640625" style="401" customWidth="1"/>
    <col min="14609" max="14612" width="7.90625" style="401" customWidth="1"/>
    <col min="14613" max="14848" width="1.81640625" style="401"/>
    <col min="14849" max="14849" width="14.81640625" style="401" customWidth="1"/>
    <col min="14850" max="14851" width="7.90625" style="401" customWidth="1"/>
    <col min="14852" max="14852" width="8" style="401" customWidth="1"/>
    <col min="14853" max="14853" width="7.90625" style="401" customWidth="1"/>
    <col min="14854" max="14854" width="14.90625" style="401" customWidth="1"/>
    <col min="14855" max="14855" width="7.90625" style="401" customWidth="1"/>
    <col min="14856" max="14856" width="7.81640625" style="401" customWidth="1"/>
    <col min="14857" max="14858" width="7.90625" style="401" customWidth="1"/>
    <col min="14859" max="14859" width="14.81640625" style="401" customWidth="1"/>
    <col min="14860" max="14863" width="7.90625" style="401" customWidth="1"/>
    <col min="14864" max="14864" width="14.81640625" style="401" customWidth="1"/>
    <col min="14865" max="14868" width="7.90625" style="401" customWidth="1"/>
    <col min="14869" max="15104" width="1.81640625" style="401"/>
    <col min="15105" max="15105" width="14.81640625" style="401" customWidth="1"/>
    <col min="15106" max="15107" width="7.90625" style="401" customWidth="1"/>
    <col min="15108" max="15108" width="8" style="401" customWidth="1"/>
    <col min="15109" max="15109" width="7.90625" style="401" customWidth="1"/>
    <col min="15110" max="15110" width="14.90625" style="401" customWidth="1"/>
    <col min="15111" max="15111" width="7.90625" style="401" customWidth="1"/>
    <col min="15112" max="15112" width="7.81640625" style="401" customWidth="1"/>
    <col min="15113" max="15114" width="7.90625" style="401" customWidth="1"/>
    <col min="15115" max="15115" width="14.81640625" style="401" customWidth="1"/>
    <col min="15116" max="15119" width="7.90625" style="401" customWidth="1"/>
    <col min="15120" max="15120" width="14.81640625" style="401" customWidth="1"/>
    <col min="15121" max="15124" width="7.90625" style="401" customWidth="1"/>
    <col min="15125" max="15360" width="1.81640625" style="401"/>
    <col min="15361" max="15361" width="14.81640625" style="401" customWidth="1"/>
    <col min="15362" max="15363" width="7.90625" style="401" customWidth="1"/>
    <col min="15364" max="15364" width="8" style="401" customWidth="1"/>
    <col min="15365" max="15365" width="7.90625" style="401" customWidth="1"/>
    <col min="15366" max="15366" width="14.90625" style="401" customWidth="1"/>
    <col min="15367" max="15367" width="7.90625" style="401" customWidth="1"/>
    <col min="15368" max="15368" width="7.81640625" style="401" customWidth="1"/>
    <col min="15369" max="15370" width="7.90625" style="401" customWidth="1"/>
    <col min="15371" max="15371" width="14.81640625" style="401" customWidth="1"/>
    <col min="15372" max="15375" width="7.90625" style="401" customWidth="1"/>
    <col min="15376" max="15376" width="14.81640625" style="401" customWidth="1"/>
    <col min="15377" max="15380" width="7.90625" style="401" customWidth="1"/>
    <col min="15381" max="15616" width="1.81640625" style="401"/>
    <col min="15617" max="15617" width="14.81640625" style="401" customWidth="1"/>
    <col min="15618" max="15619" width="7.90625" style="401" customWidth="1"/>
    <col min="15620" max="15620" width="8" style="401" customWidth="1"/>
    <col min="15621" max="15621" width="7.90625" style="401" customWidth="1"/>
    <col min="15622" max="15622" width="14.90625" style="401" customWidth="1"/>
    <col min="15623" max="15623" width="7.90625" style="401" customWidth="1"/>
    <col min="15624" max="15624" width="7.81640625" style="401" customWidth="1"/>
    <col min="15625" max="15626" width="7.90625" style="401" customWidth="1"/>
    <col min="15627" max="15627" width="14.81640625" style="401" customWidth="1"/>
    <col min="15628" max="15631" width="7.90625" style="401" customWidth="1"/>
    <col min="15632" max="15632" width="14.81640625" style="401" customWidth="1"/>
    <col min="15633" max="15636" width="7.90625" style="401" customWidth="1"/>
    <col min="15637" max="15872" width="1.81640625" style="401"/>
    <col min="15873" max="15873" width="14.81640625" style="401" customWidth="1"/>
    <col min="15874" max="15875" width="7.90625" style="401" customWidth="1"/>
    <col min="15876" max="15876" width="8" style="401" customWidth="1"/>
    <col min="15877" max="15877" width="7.90625" style="401" customWidth="1"/>
    <col min="15878" max="15878" width="14.90625" style="401" customWidth="1"/>
    <col min="15879" max="15879" width="7.90625" style="401" customWidth="1"/>
    <col min="15880" max="15880" width="7.81640625" style="401" customWidth="1"/>
    <col min="15881" max="15882" width="7.90625" style="401" customWidth="1"/>
    <col min="15883" max="15883" width="14.81640625" style="401" customWidth="1"/>
    <col min="15884" max="15887" width="7.90625" style="401" customWidth="1"/>
    <col min="15888" max="15888" width="14.81640625" style="401" customWidth="1"/>
    <col min="15889" max="15892" width="7.90625" style="401" customWidth="1"/>
    <col min="15893" max="16128" width="1.81640625" style="401"/>
    <col min="16129" max="16129" width="14.81640625" style="401" customWidth="1"/>
    <col min="16130" max="16131" width="7.90625" style="401" customWidth="1"/>
    <col min="16132" max="16132" width="8" style="401" customWidth="1"/>
    <col min="16133" max="16133" width="7.90625" style="401" customWidth="1"/>
    <col min="16134" max="16134" width="14.90625" style="401" customWidth="1"/>
    <col min="16135" max="16135" width="7.90625" style="401" customWidth="1"/>
    <col min="16136" max="16136" width="7.81640625" style="401" customWidth="1"/>
    <col min="16137" max="16138" width="7.90625" style="401" customWidth="1"/>
    <col min="16139" max="16139" width="14.81640625" style="401" customWidth="1"/>
    <col min="16140" max="16143" width="7.90625" style="401" customWidth="1"/>
    <col min="16144" max="16144" width="14.81640625" style="401" customWidth="1"/>
    <col min="16145" max="16148" width="7.90625" style="401" customWidth="1"/>
    <col min="16149" max="16384" width="1.81640625" style="401"/>
  </cols>
  <sheetData>
    <row r="1" spans="1:21" ht="18" customHeight="1" x14ac:dyDescent="0.2">
      <c r="A1" s="395" t="s">
        <v>891</v>
      </c>
      <c r="B1" s="396" t="s">
        <v>42</v>
      </c>
      <c r="C1" s="396" t="s">
        <v>69</v>
      </c>
      <c r="D1" s="396" t="s">
        <v>70</v>
      </c>
      <c r="E1" s="397" t="s">
        <v>43</v>
      </c>
      <c r="F1" s="398" t="s">
        <v>68</v>
      </c>
      <c r="G1" s="396" t="s">
        <v>42</v>
      </c>
      <c r="H1" s="396" t="s">
        <v>69</v>
      </c>
      <c r="I1" s="396" t="s">
        <v>70</v>
      </c>
      <c r="J1" s="397" t="s">
        <v>43</v>
      </c>
      <c r="K1" s="398" t="s">
        <v>891</v>
      </c>
      <c r="L1" s="396" t="s">
        <v>42</v>
      </c>
      <c r="M1" s="396" t="s">
        <v>69</v>
      </c>
      <c r="N1" s="396" t="s">
        <v>70</v>
      </c>
      <c r="O1" s="397" t="s">
        <v>43</v>
      </c>
      <c r="P1" s="398" t="s">
        <v>68</v>
      </c>
      <c r="Q1" s="396" t="s">
        <v>42</v>
      </c>
      <c r="R1" s="396" t="s">
        <v>69</v>
      </c>
      <c r="S1" s="396" t="s">
        <v>70</v>
      </c>
      <c r="T1" s="399" t="s">
        <v>892</v>
      </c>
      <c r="U1" s="400"/>
    </row>
    <row r="2" spans="1:21" ht="18" customHeight="1" x14ac:dyDescent="0.2">
      <c r="A2" s="440" t="s">
        <v>71</v>
      </c>
      <c r="B2" s="441">
        <v>366</v>
      </c>
      <c r="C2" s="441">
        <v>186</v>
      </c>
      <c r="D2" s="441">
        <v>180</v>
      </c>
      <c r="E2" s="442">
        <v>186</v>
      </c>
      <c r="F2" s="443" t="s">
        <v>929</v>
      </c>
      <c r="G2" s="441">
        <v>267</v>
      </c>
      <c r="H2" s="441">
        <v>99</v>
      </c>
      <c r="I2" s="441">
        <v>168</v>
      </c>
      <c r="J2" s="442">
        <v>158</v>
      </c>
      <c r="K2" s="444" t="s">
        <v>207</v>
      </c>
      <c r="L2" s="445">
        <v>367</v>
      </c>
      <c r="M2" s="445">
        <v>169</v>
      </c>
      <c r="N2" s="445">
        <v>198</v>
      </c>
      <c r="O2" s="446">
        <v>174</v>
      </c>
      <c r="P2" s="447" t="s">
        <v>73</v>
      </c>
      <c r="Q2" s="448">
        <v>93</v>
      </c>
      <c r="R2" s="448">
        <v>47</v>
      </c>
      <c r="S2" s="448">
        <v>46</v>
      </c>
      <c r="T2" s="449">
        <v>50</v>
      </c>
      <c r="U2" s="400"/>
    </row>
    <row r="3" spans="1:21" ht="18" customHeight="1" x14ac:dyDescent="0.2">
      <c r="A3" s="440" t="s">
        <v>74</v>
      </c>
      <c r="B3" s="448">
        <v>532</v>
      </c>
      <c r="C3" s="448">
        <v>259</v>
      </c>
      <c r="D3" s="448">
        <v>273</v>
      </c>
      <c r="E3" s="450">
        <v>246</v>
      </c>
      <c r="F3" s="451" t="s">
        <v>930</v>
      </c>
      <c r="G3" s="452">
        <v>1164</v>
      </c>
      <c r="H3" s="452">
        <v>520</v>
      </c>
      <c r="I3" s="452">
        <v>644</v>
      </c>
      <c r="J3" s="453">
        <v>600</v>
      </c>
      <c r="K3" s="454" t="s">
        <v>72</v>
      </c>
      <c r="L3" s="455">
        <v>2908</v>
      </c>
      <c r="M3" s="455">
        <v>1337</v>
      </c>
      <c r="N3" s="455">
        <v>1571</v>
      </c>
      <c r="O3" s="456">
        <v>1355</v>
      </c>
      <c r="P3" s="447" t="s">
        <v>76</v>
      </c>
      <c r="Q3" s="448">
        <v>316</v>
      </c>
      <c r="R3" s="448">
        <v>142</v>
      </c>
      <c r="S3" s="448">
        <v>174</v>
      </c>
      <c r="T3" s="449">
        <v>164</v>
      </c>
      <c r="U3" s="400"/>
    </row>
    <row r="4" spans="1:21" ht="18" customHeight="1" x14ac:dyDescent="0.2">
      <c r="A4" s="440" t="s">
        <v>77</v>
      </c>
      <c r="B4" s="448">
        <v>82</v>
      </c>
      <c r="C4" s="448">
        <v>40</v>
      </c>
      <c r="D4" s="448">
        <v>42</v>
      </c>
      <c r="E4" s="450">
        <v>36</v>
      </c>
      <c r="F4" s="447" t="s">
        <v>78</v>
      </c>
      <c r="G4" s="448">
        <v>249</v>
      </c>
      <c r="H4" s="448">
        <v>122</v>
      </c>
      <c r="I4" s="448">
        <v>127</v>
      </c>
      <c r="J4" s="457">
        <v>128</v>
      </c>
      <c r="K4" s="447" t="s">
        <v>75</v>
      </c>
      <c r="L4" s="448">
        <v>383</v>
      </c>
      <c r="M4" s="448">
        <v>179</v>
      </c>
      <c r="N4" s="448">
        <v>204</v>
      </c>
      <c r="O4" s="448">
        <v>181</v>
      </c>
      <c r="P4" s="447" t="s">
        <v>80</v>
      </c>
      <c r="Q4" s="448">
        <v>151</v>
      </c>
      <c r="R4" s="448">
        <v>45</v>
      </c>
      <c r="S4" s="448">
        <v>106</v>
      </c>
      <c r="T4" s="449">
        <v>107</v>
      </c>
      <c r="U4" s="400"/>
    </row>
    <row r="5" spans="1:21" ht="18" customHeight="1" x14ac:dyDescent="0.2">
      <c r="A5" s="440" t="s">
        <v>81</v>
      </c>
      <c r="B5" s="448">
        <v>955</v>
      </c>
      <c r="C5" s="448">
        <v>470</v>
      </c>
      <c r="D5" s="448">
        <v>485</v>
      </c>
      <c r="E5" s="450">
        <v>351</v>
      </c>
      <c r="F5" s="458" t="s">
        <v>82</v>
      </c>
      <c r="G5" s="448">
        <v>181</v>
      </c>
      <c r="H5" s="448">
        <v>94</v>
      </c>
      <c r="I5" s="448">
        <v>87</v>
      </c>
      <c r="J5" s="457">
        <v>90</v>
      </c>
      <c r="K5" s="447" t="s">
        <v>79</v>
      </c>
      <c r="L5" s="448">
        <v>402</v>
      </c>
      <c r="M5" s="448">
        <v>195</v>
      </c>
      <c r="N5" s="448">
        <v>207</v>
      </c>
      <c r="O5" s="457">
        <v>193</v>
      </c>
      <c r="P5" s="447" t="s">
        <v>894</v>
      </c>
      <c r="Q5" s="448">
        <v>520</v>
      </c>
      <c r="R5" s="448">
        <v>248</v>
      </c>
      <c r="S5" s="448">
        <v>272</v>
      </c>
      <c r="T5" s="449">
        <v>275</v>
      </c>
      <c r="U5" s="400"/>
    </row>
    <row r="6" spans="1:21" ht="18" customHeight="1" x14ac:dyDescent="0.2">
      <c r="A6" s="440" t="s">
        <v>84</v>
      </c>
      <c r="B6" s="448">
        <v>981</v>
      </c>
      <c r="C6" s="448">
        <v>471</v>
      </c>
      <c r="D6" s="448">
        <v>510</v>
      </c>
      <c r="E6" s="450">
        <v>371</v>
      </c>
      <c r="F6" s="447" t="s">
        <v>85</v>
      </c>
      <c r="G6" s="448">
        <v>287</v>
      </c>
      <c r="H6" s="448">
        <v>138</v>
      </c>
      <c r="I6" s="448">
        <v>149</v>
      </c>
      <c r="J6" s="457">
        <v>143</v>
      </c>
      <c r="K6" s="447" t="s">
        <v>83</v>
      </c>
      <c r="L6" s="448">
        <v>262</v>
      </c>
      <c r="M6" s="448">
        <v>121</v>
      </c>
      <c r="N6" s="448">
        <v>141</v>
      </c>
      <c r="O6" s="457">
        <v>117</v>
      </c>
      <c r="P6" s="451" t="s">
        <v>930</v>
      </c>
      <c r="Q6" s="452">
        <v>5167</v>
      </c>
      <c r="R6" s="452">
        <v>2386</v>
      </c>
      <c r="S6" s="452">
        <v>2781</v>
      </c>
      <c r="T6" s="459">
        <v>2681</v>
      </c>
      <c r="U6" s="400"/>
    </row>
    <row r="7" spans="1:21" ht="18" customHeight="1" x14ac:dyDescent="0.2">
      <c r="A7" s="440" t="s">
        <v>87</v>
      </c>
      <c r="B7" s="448">
        <v>799</v>
      </c>
      <c r="C7" s="445">
        <v>383</v>
      </c>
      <c r="D7" s="445">
        <v>416</v>
      </c>
      <c r="E7" s="460">
        <v>367</v>
      </c>
      <c r="F7" s="447" t="s">
        <v>88</v>
      </c>
      <c r="G7" s="448">
        <v>743</v>
      </c>
      <c r="H7" s="448">
        <v>349</v>
      </c>
      <c r="I7" s="448">
        <v>394</v>
      </c>
      <c r="J7" s="457">
        <v>387</v>
      </c>
      <c r="K7" s="447" t="s">
        <v>86</v>
      </c>
      <c r="L7" s="448">
        <v>78</v>
      </c>
      <c r="M7" s="448">
        <v>30</v>
      </c>
      <c r="N7" s="448">
        <v>48</v>
      </c>
      <c r="O7" s="457">
        <v>43</v>
      </c>
      <c r="P7" s="447" t="s">
        <v>92</v>
      </c>
      <c r="Q7" s="448">
        <v>295</v>
      </c>
      <c r="R7" s="448">
        <v>131</v>
      </c>
      <c r="S7" s="448">
        <v>164</v>
      </c>
      <c r="T7" s="449">
        <v>147</v>
      </c>
      <c r="U7" s="400"/>
    </row>
    <row r="8" spans="1:21" ht="18" customHeight="1" x14ac:dyDescent="0.2">
      <c r="A8" s="461" t="s">
        <v>72</v>
      </c>
      <c r="B8" s="455">
        <v>3715</v>
      </c>
      <c r="C8" s="455">
        <v>1809</v>
      </c>
      <c r="D8" s="455">
        <v>1906</v>
      </c>
      <c r="E8" s="456">
        <v>1557</v>
      </c>
      <c r="F8" s="447" t="s">
        <v>90</v>
      </c>
      <c r="G8" s="448">
        <v>1268</v>
      </c>
      <c r="H8" s="448">
        <v>605</v>
      </c>
      <c r="I8" s="448">
        <v>663</v>
      </c>
      <c r="J8" s="457">
        <v>614</v>
      </c>
      <c r="K8" s="447" t="s">
        <v>89</v>
      </c>
      <c r="L8" s="448">
        <v>118</v>
      </c>
      <c r="M8" s="448">
        <v>58</v>
      </c>
      <c r="N8" s="448">
        <v>60</v>
      </c>
      <c r="O8" s="457">
        <v>58</v>
      </c>
      <c r="P8" s="447" t="s">
        <v>96</v>
      </c>
      <c r="Q8" s="448">
        <v>170</v>
      </c>
      <c r="R8" s="448">
        <v>90</v>
      </c>
      <c r="S8" s="448">
        <v>80</v>
      </c>
      <c r="T8" s="449">
        <v>65</v>
      </c>
      <c r="U8" s="400"/>
    </row>
    <row r="9" spans="1:21" ht="18" customHeight="1" x14ac:dyDescent="0.2">
      <c r="A9" s="440" t="s">
        <v>93</v>
      </c>
      <c r="B9" s="448">
        <v>1096</v>
      </c>
      <c r="C9" s="441">
        <v>516</v>
      </c>
      <c r="D9" s="441">
        <v>580</v>
      </c>
      <c r="E9" s="442">
        <v>476</v>
      </c>
      <c r="F9" s="447" t="s">
        <v>94</v>
      </c>
      <c r="G9" s="448">
        <v>1150</v>
      </c>
      <c r="H9" s="448">
        <v>578</v>
      </c>
      <c r="I9" s="448">
        <v>572</v>
      </c>
      <c r="J9" s="457">
        <v>483</v>
      </c>
      <c r="K9" s="447" t="s">
        <v>91</v>
      </c>
      <c r="L9" s="448">
        <v>238</v>
      </c>
      <c r="M9" s="448">
        <v>117</v>
      </c>
      <c r="N9" s="448">
        <v>121</v>
      </c>
      <c r="O9" s="457">
        <v>108</v>
      </c>
      <c r="P9" s="447" t="s">
        <v>100</v>
      </c>
      <c r="Q9" s="448">
        <v>108</v>
      </c>
      <c r="R9" s="448">
        <v>53</v>
      </c>
      <c r="S9" s="448">
        <v>55</v>
      </c>
      <c r="T9" s="449">
        <v>45</v>
      </c>
      <c r="U9" s="400"/>
    </row>
    <row r="10" spans="1:21" ht="18" customHeight="1" x14ac:dyDescent="0.2">
      <c r="A10" s="440" t="s">
        <v>97</v>
      </c>
      <c r="B10" s="448">
        <v>1238</v>
      </c>
      <c r="C10" s="448">
        <v>622</v>
      </c>
      <c r="D10" s="448">
        <v>616</v>
      </c>
      <c r="E10" s="457">
        <v>545</v>
      </c>
      <c r="F10" s="447" t="s">
        <v>98</v>
      </c>
      <c r="G10" s="448">
        <v>1338</v>
      </c>
      <c r="H10" s="448">
        <v>616</v>
      </c>
      <c r="I10" s="448">
        <v>722</v>
      </c>
      <c r="J10" s="457">
        <v>631</v>
      </c>
      <c r="K10" s="447" t="s">
        <v>95</v>
      </c>
      <c r="L10" s="448">
        <v>110</v>
      </c>
      <c r="M10" s="448">
        <v>60</v>
      </c>
      <c r="N10" s="448">
        <v>50</v>
      </c>
      <c r="O10" s="457">
        <v>50</v>
      </c>
      <c r="P10" s="447" t="s">
        <v>104</v>
      </c>
      <c r="Q10" s="448">
        <v>55</v>
      </c>
      <c r="R10" s="448">
        <v>26</v>
      </c>
      <c r="S10" s="448">
        <v>29</v>
      </c>
      <c r="T10" s="449">
        <v>24</v>
      </c>
      <c r="U10" s="400"/>
    </row>
    <row r="11" spans="1:21" ht="18" customHeight="1" x14ac:dyDescent="0.2">
      <c r="A11" s="440" t="s">
        <v>101</v>
      </c>
      <c r="B11" s="448">
        <v>1614</v>
      </c>
      <c r="C11" s="448">
        <v>782</v>
      </c>
      <c r="D11" s="448">
        <v>832</v>
      </c>
      <c r="E11" s="457">
        <v>729</v>
      </c>
      <c r="F11" s="447" t="s">
        <v>102</v>
      </c>
      <c r="G11" s="448">
        <v>1018</v>
      </c>
      <c r="H11" s="448">
        <v>504</v>
      </c>
      <c r="I11" s="448">
        <v>514</v>
      </c>
      <c r="J11" s="457">
        <v>513</v>
      </c>
      <c r="K11" s="447" t="s">
        <v>99</v>
      </c>
      <c r="L11" s="448">
        <v>368</v>
      </c>
      <c r="M11" s="448">
        <v>157</v>
      </c>
      <c r="N11" s="448">
        <v>211</v>
      </c>
      <c r="O11" s="457">
        <v>219</v>
      </c>
      <c r="P11" s="447" t="s">
        <v>107</v>
      </c>
      <c r="Q11" s="448">
        <v>25</v>
      </c>
      <c r="R11" s="448">
        <v>12</v>
      </c>
      <c r="S11" s="448">
        <v>13</v>
      </c>
      <c r="T11" s="449">
        <v>11</v>
      </c>
      <c r="U11" s="400"/>
    </row>
    <row r="12" spans="1:21" ht="18" customHeight="1" x14ac:dyDescent="0.2">
      <c r="A12" s="440" t="s">
        <v>105</v>
      </c>
      <c r="B12" s="448">
        <v>462</v>
      </c>
      <c r="C12" s="448">
        <v>225</v>
      </c>
      <c r="D12" s="448">
        <v>237</v>
      </c>
      <c r="E12" s="457">
        <v>201</v>
      </c>
      <c r="F12" s="545" t="s">
        <v>931</v>
      </c>
      <c r="G12" s="448">
        <v>368</v>
      </c>
      <c r="H12" s="448">
        <v>171</v>
      </c>
      <c r="I12" s="448">
        <v>197</v>
      </c>
      <c r="J12" s="457">
        <v>181</v>
      </c>
      <c r="K12" s="447" t="s">
        <v>103</v>
      </c>
      <c r="L12" s="448">
        <v>289</v>
      </c>
      <c r="M12" s="448">
        <v>135</v>
      </c>
      <c r="N12" s="448">
        <v>154</v>
      </c>
      <c r="O12" s="457">
        <v>127</v>
      </c>
      <c r="P12" s="447" t="s">
        <v>111</v>
      </c>
      <c r="Q12" s="448">
        <v>73</v>
      </c>
      <c r="R12" s="448">
        <v>32</v>
      </c>
      <c r="S12" s="448">
        <v>41</v>
      </c>
      <c r="T12" s="449">
        <v>38</v>
      </c>
      <c r="U12" s="400"/>
    </row>
    <row r="13" spans="1:21" ht="18" customHeight="1" x14ac:dyDescent="0.2">
      <c r="A13" s="440" t="s">
        <v>108</v>
      </c>
      <c r="B13" s="448">
        <v>1472</v>
      </c>
      <c r="C13" s="448">
        <v>704</v>
      </c>
      <c r="D13" s="448">
        <v>768</v>
      </c>
      <c r="E13" s="457">
        <v>621</v>
      </c>
      <c r="F13" s="462" t="s">
        <v>932</v>
      </c>
      <c r="G13" s="448">
        <v>417</v>
      </c>
      <c r="H13" s="448">
        <v>193</v>
      </c>
      <c r="I13" s="448">
        <v>224</v>
      </c>
      <c r="J13" s="457">
        <v>199</v>
      </c>
      <c r="K13" s="447" t="s">
        <v>106</v>
      </c>
      <c r="L13" s="448">
        <v>234</v>
      </c>
      <c r="M13" s="448">
        <v>97</v>
      </c>
      <c r="N13" s="448">
        <v>137</v>
      </c>
      <c r="O13" s="457">
        <v>124</v>
      </c>
      <c r="P13" s="463" t="s">
        <v>72</v>
      </c>
      <c r="Q13" s="455">
        <v>726</v>
      </c>
      <c r="R13" s="455">
        <v>344</v>
      </c>
      <c r="S13" s="455">
        <v>382</v>
      </c>
      <c r="T13" s="464">
        <v>330</v>
      </c>
      <c r="U13" s="400"/>
    </row>
    <row r="14" spans="1:21" ht="18" customHeight="1" x14ac:dyDescent="0.2">
      <c r="A14" s="440" t="s">
        <v>112</v>
      </c>
      <c r="B14" s="448">
        <v>431</v>
      </c>
      <c r="C14" s="448">
        <v>206</v>
      </c>
      <c r="D14" s="448">
        <v>225</v>
      </c>
      <c r="E14" s="457">
        <v>197</v>
      </c>
      <c r="F14" s="545" t="s">
        <v>933</v>
      </c>
      <c r="G14" s="448">
        <v>407</v>
      </c>
      <c r="H14" s="448">
        <v>181</v>
      </c>
      <c r="I14" s="448">
        <v>226</v>
      </c>
      <c r="J14" s="457">
        <v>183</v>
      </c>
      <c r="K14" s="447" t="s">
        <v>110</v>
      </c>
      <c r="L14" s="448">
        <v>149</v>
      </c>
      <c r="M14" s="448">
        <v>73</v>
      </c>
      <c r="N14" s="448">
        <v>76</v>
      </c>
      <c r="O14" s="457">
        <v>75</v>
      </c>
      <c r="P14" s="447" t="s">
        <v>116</v>
      </c>
      <c r="Q14" s="448">
        <v>1178</v>
      </c>
      <c r="R14" s="448">
        <v>553</v>
      </c>
      <c r="S14" s="448">
        <v>625</v>
      </c>
      <c r="T14" s="449">
        <v>568</v>
      </c>
      <c r="U14" s="400"/>
    </row>
    <row r="15" spans="1:21" ht="18" customHeight="1" x14ac:dyDescent="0.2">
      <c r="A15" s="440" t="s">
        <v>113</v>
      </c>
      <c r="B15" s="448">
        <v>1826</v>
      </c>
      <c r="C15" s="448">
        <v>868</v>
      </c>
      <c r="D15" s="448">
        <v>958</v>
      </c>
      <c r="E15" s="457">
        <v>787</v>
      </c>
      <c r="F15" s="447" t="s">
        <v>109</v>
      </c>
      <c r="G15" s="448">
        <v>288</v>
      </c>
      <c r="H15" s="448">
        <v>136</v>
      </c>
      <c r="I15" s="448">
        <v>152</v>
      </c>
      <c r="J15" s="457">
        <v>132</v>
      </c>
      <c r="K15" s="463" t="s">
        <v>72</v>
      </c>
      <c r="L15" s="455">
        <v>2631</v>
      </c>
      <c r="M15" s="455">
        <v>1222</v>
      </c>
      <c r="N15" s="455">
        <v>1409</v>
      </c>
      <c r="O15" s="455">
        <v>1295</v>
      </c>
      <c r="P15" s="447" t="s">
        <v>120</v>
      </c>
      <c r="Q15" s="448">
        <v>211</v>
      </c>
      <c r="R15" s="448">
        <v>105</v>
      </c>
      <c r="S15" s="448">
        <v>106</v>
      </c>
      <c r="T15" s="449">
        <v>105</v>
      </c>
      <c r="U15" s="400"/>
    </row>
    <row r="16" spans="1:21" ht="18" customHeight="1" x14ac:dyDescent="0.2">
      <c r="A16" s="440" t="s">
        <v>117</v>
      </c>
      <c r="B16" s="448">
        <v>826</v>
      </c>
      <c r="C16" s="448">
        <v>400</v>
      </c>
      <c r="D16" s="448">
        <v>426</v>
      </c>
      <c r="E16" s="457">
        <v>320</v>
      </c>
      <c r="F16" s="465" t="s">
        <v>895</v>
      </c>
      <c r="G16" s="448">
        <v>777</v>
      </c>
      <c r="H16" s="448">
        <v>333</v>
      </c>
      <c r="I16" s="448">
        <v>444</v>
      </c>
      <c r="J16" s="457">
        <v>404</v>
      </c>
      <c r="K16" s="447" t="s">
        <v>115</v>
      </c>
      <c r="L16" s="448">
        <v>97</v>
      </c>
      <c r="M16" s="448">
        <v>40</v>
      </c>
      <c r="N16" s="448">
        <v>57</v>
      </c>
      <c r="O16" s="457">
        <v>50</v>
      </c>
      <c r="P16" s="447" t="s">
        <v>123</v>
      </c>
      <c r="Q16" s="448">
        <v>292</v>
      </c>
      <c r="R16" s="448">
        <v>131</v>
      </c>
      <c r="S16" s="448">
        <v>161</v>
      </c>
      <c r="T16" s="449">
        <v>165</v>
      </c>
      <c r="U16" s="400"/>
    </row>
    <row r="17" spans="1:21" ht="18" customHeight="1" x14ac:dyDescent="0.2">
      <c r="A17" s="440" t="s">
        <v>121</v>
      </c>
      <c r="B17" s="448">
        <v>215</v>
      </c>
      <c r="C17" s="448">
        <v>100</v>
      </c>
      <c r="D17" s="448">
        <v>115</v>
      </c>
      <c r="E17" s="457">
        <v>91</v>
      </c>
      <c r="F17" s="465" t="s">
        <v>114</v>
      </c>
      <c r="G17" s="448">
        <v>224</v>
      </c>
      <c r="H17" s="448">
        <v>74</v>
      </c>
      <c r="I17" s="448">
        <v>150</v>
      </c>
      <c r="J17" s="457">
        <v>156</v>
      </c>
      <c r="K17" s="447" t="s">
        <v>119</v>
      </c>
      <c r="L17" s="448">
        <v>910</v>
      </c>
      <c r="M17" s="448">
        <v>412</v>
      </c>
      <c r="N17" s="448">
        <v>498</v>
      </c>
      <c r="O17" s="457">
        <v>462</v>
      </c>
      <c r="P17" s="447" t="s">
        <v>126</v>
      </c>
      <c r="Q17" s="448">
        <v>871</v>
      </c>
      <c r="R17" s="448">
        <v>418</v>
      </c>
      <c r="S17" s="448">
        <v>453</v>
      </c>
      <c r="T17" s="449">
        <v>422</v>
      </c>
      <c r="U17" s="400"/>
    </row>
    <row r="18" spans="1:21" ht="18" customHeight="1" x14ac:dyDescent="0.2">
      <c r="A18" s="440" t="s">
        <v>124</v>
      </c>
      <c r="B18" s="448">
        <v>573</v>
      </c>
      <c r="C18" s="448">
        <v>252</v>
      </c>
      <c r="D18" s="448">
        <v>321</v>
      </c>
      <c r="E18" s="457">
        <v>322</v>
      </c>
      <c r="F18" s="447" t="s">
        <v>118</v>
      </c>
      <c r="G18" s="448">
        <v>421</v>
      </c>
      <c r="H18" s="448">
        <v>198</v>
      </c>
      <c r="I18" s="448">
        <v>223</v>
      </c>
      <c r="J18" s="457">
        <v>191</v>
      </c>
      <c r="K18" s="447" t="s">
        <v>896</v>
      </c>
      <c r="L18" s="448">
        <v>779</v>
      </c>
      <c r="M18" s="448">
        <v>369</v>
      </c>
      <c r="N18" s="448">
        <v>410</v>
      </c>
      <c r="O18" s="457">
        <v>340</v>
      </c>
      <c r="P18" s="447" t="s">
        <v>128</v>
      </c>
      <c r="Q18" s="448">
        <v>89</v>
      </c>
      <c r="R18" s="448">
        <v>37</v>
      </c>
      <c r="S18" s="448">
        <v>52</v>
      </c>
      <c r="T18" s="449">
        <v>33</v>
      </c>
      <c r="U18" s="400"/>
    </row>
    <row r="19" spans="1:21" ht="18" customHeight="1" x14ac:dyDescent="0.2">
      <c r="A19" s="466" t="s">
        <v>897</v>
      </c>
      <c r="B19" s="448">
        <v>1596</v>
      </c>
      <c r="C19" s="448">
        <v>789</v>
      </c>
      <c r="D19" s="448">
        <v>807</v>
      </c>
      <c r="E19" s="457">
        <v>651</v>
      </c>
      <c r="F19" s="447" t="s">
        <v>122</v>
      </c>
      <c r="G19" s="448">
        <v>166</v>
      </c>
      <c r="H19" s="448">
        <v>74</v>
      </c>
      <c r="I19" s="448">
        <v>92</v>
      </c>
      <c r="J19" s="457">
        <v>85</v>
      </c>
      <c r="K19" s="447" t="s">
        <v>934</v>
      </c>
      <c r="L19" s="448">
        <v>388</v>
      </c>
      <c r="M19" s="448">
        <v>182</v>
      </c>
      <c r="N19" s="448">
        <v>206</v>
      </c>
      <c r="O19" s="457">
        <v>162</v>
      </c>
      <c r="P19" s="447" t="s">
        <v>131</v>
      </c>
      <c r="Q19" s="448">
        <v>392</v>
      </c>
      <c r="R19" s="448">
        <v>176</v>
      </c>
      <c r="S19" s="448">
        <v>216</v>
      </c>
      <c r="T19" s="449">
        <v>181</v>
      </c>
      <c r="U19" s="400"/>
    </row>
    <row r="20" spans="1:21" ht="18" customHeight="1" x14ac:dyDescent="0.2">
      <c r="A20" s="466" t="s">
        <v>898</v>
      </c>
      <c r="B20" s="448">
        <v>1791</v>
      </c>
      <c r="C20" s="448">
        <v>888</v>
      </c>
      <c r="D20" s="448">
        <v>903</v>
      </c>
      <c r="E20" s="457">
        <v>734</v>
      </c>
      <c r="F20" s="447" t="s">
        <v>125</v>
      </c>
      <c r="G20" s="448">
        <v>760</v>
      </c>
      <c r="H20" s="448">
        <v>369</v>
      </c>
      <c r="I20" s="448">
        <v>391</v>
      </c>
      <c r="J20" s="457">
        <v>378</v>
      </c>
      <c r="K20" s="447" t="s">
        <v>899</v>
      </c>
      <c r="L20" s="448">
        <v>603</v>
      </c>
      <c r="M20" s="448">
        <v>283</v>
      </c>
      <c r="N20" s="448">
        <v>320</v>
      </c>
      <c r="O20" s="457">
        <v>290</v>
      </c>
      <c r="P20" s="447" t="s">
        <v>133</v>
      </c>
      <c r="Q20" s="448">
        <v>247</v>
      </c>
      <c r="R20" s="448">
        <v>114</v>
      </c>
      <c r="S20" s="448">
        <v>133</v>
      </c>
      <c r="T20" s="449">
        <v>106</v>
      </c>
      <c r="U20" s="400"/>
    </row>
    <row r="21" spans="1:21" ht="18" customHeight="1" x14ac:dyDescent="0.2">
      <c r="A21" s="440" t="s">
        <v>129</v>
      </c>
      <c r="B21" s="448">
        <v>453</v>
      </c>
      <c r="C21" s="445">
        <v>211</v>
      </c>
      <c r="D21" s="445">
        <v>242</v>
      </c>
      <c r="E21" s="460">
        <v>152</v>
      </c>
      <c r="F21" s="447" t="s">
        <v>127</v>
      </c>
      <c r="G21" s="448">
        <v>225</v>
      </c>
      <c r="H21" s="448">
        <v>97</v>
      </c>
      <c r="I21" s="448">
        <v>128</v>
      </c>
      <c r="J21" s="457">
        <v>113</v>
      </c>
      <c r="K21" s="447" t="s">
        <v>900</v>
      </c>
      <c r="L21" s="448">
        <v>739</v>
      </c>
      <c r="M21" s="448">
        <v>312</v>
      </c>
      <c r="N21" s="448">
        <v>427</v>
      </c>
      <c r="O21" s="457">
        <v>377</v>
      </c>
      <c r="P21" s="447" t="s">
        <v>935</v>
      </c>
      <c r="Q21" s="448">
        <v>131</v>
      </c>
      <c r="R21" s="448">
        <v>66</v>
      </c>
      <c r="S21" s="448">
        <v>65</v>
      </c>
      <c r="T21" s="449">
        <v>72</v>
      </c>
      <c r="U21" s="400"/>
    </row>
    <row r="22" spans="1:21" ht="18" customHeight="1" x14ac:dyDescent="0.2">
      <c r="A22" s="461" t="s">
        <v>72</v>
      </c>
      <c r="B22" s="455">
        <v>13593</v>
      </c>
      <c r="C22" s="455">
        <v>6563</v>
      </c>
      <c r="D22" s="455">
        <v>7030</v>
      </c>
      <c r="E22" s="456">
        <v>5826</v>
      </c>
      <c r="F22" s="447" t="s">
        <v>130</v>
      </c>
      <c r="G22" s="448">
        <v>188</v>
      </c>
      <c r="H22" s="448">
        <v>83</v>
      </c>
      <c r="I22" s="448">
        <v>105</v>
      </c>
      <c r="J22" s="457">
        <v>92</v>
      </c>
      <c r="K22" s="447" t="s">
        <v>936</v>
      </c>
      <c r="L22" s="448">
        <v>373</v>
      </c>
      <c r="M22" s="448">
        <v>178</v>
      </c>
      <c r="N22" s="448">
        <v>195</v>
      </c>
      <c r="O22" s="457">
        <v>167</v>
      </c>
      <c r="P22" s="447" t="s">
        <v>140</v>
      </c>
      <c r="Q22" s="448">
        <v>76</v>
      </c>
      <c r="R22" s="448">
        <v>33</v>
      </c>
      <c r="S22" s="448">
        <v>43</v>
      </c>
      <c r="T22" s="449">
        <v>37</v>
      </c>
      <c r="U22" s="400"/>
    </row>
    <row r="23" spans="1:21" ht="18" customHeight="1" x14ac:dyDescent="0.2">
      <c r="A23" s="467" t="s">
        <v>134</v>
      </c>
      <c r="B23" s="448">
        <v>205</v>
      </c>
      <c r="C23" s="448">
        <v>92</v>
      </c>
      <c r="D23" s="448">
        <v>113</v>
      </c>
      <c r="E23" s="448">
        <v>97</v>
      </c>
      <c r="F23" s="447" t="s">
        <v>132</v>
      </c>
      <c r="G23" s="448">
        <v>224</v>
      </c>
      <c r="H23" s="448">
        <v>111</v>
      </c>
      <c r="I23" s="448">
        <v>113</v>
      </c>
      <c r="J23" s="457">
        <v>94</v>
      </c>
      <c r="K23" s="447" t="s">
        <v>136</v>
      </c>
      <c r="L23" s="448">
        <v>1348</v>
      </c>
      <c r="M23" s="448">
        <v>586</v>
      </c>
      <c r="N23" s="448">
        <v>762</v>
      </c>
      <c r="O23" s="457">
        <v>660</v>
      </c>
      <c r="P23" s="447" t="s">
        <v>937</v>
      </c>
      <c r="Q23" s="448">
        <v>93</v>
      </c>
      <c r="R23" s="448">
        <v>43</v>
      </c>
      <c r="S23" s="448">
        <v>50</v>
      </c>
      <c r="T23" s="449">
        <v>41</v>
      </c>
      <c r="U23" s="400"/>
    </row>
    <row r="24" spans="1:21" ht="18" customHeight="1" x14ac:dyDescent="0.2">
      <c r="A24" s="467" t="s">
        <v>137</v>
      </c>
      <c r="B24" s="448">
        <v>201</v>
      </c>
      <c r="C24" s="448">
        <v>98</v>
      </c>
      <c r="D24" s="448">
        <v>103</v>
      </c>
      <c r="E24" s="457">
        <v>72</v>
      </c>
      <c r="F24" s="447" t="s">
        <v>135</v>
      </c>
      <c r="G24" s="448">
        <v>245</v>
      </c>
      <c r="H24" s="448">
        <v>109</v>
      </c>
      <c r="I24" s="448">
        <v>136</v>
      </c>
      <c r="J24" s="457">
        <v>134</v>
      </c>
      <c r="K24" s="447" t="s">
        <v>139</v>
      </c>
      <c r="L24" s="448">
        <v>718</v>
      </c>
      <c r="M24" s="448">
        <v>321</v>
      </c>
      <c r="N24" s="448">
        <v>397</v>
      </c>
      <c r="O24" s="457">
        <v>331</v>
      </c>
      <c r="P24" s="447" t="s">
        <v>901</v>
      </c>
      <c r="Q24" s="448">
        <v>94</v>
      </c>
      <c r="R24" s="448">
        <v>45</v>
      </c>
      <c r="S24" s="448">
        <v>49</v>
      </c>
      <c r="T24" s="449">
        <v>42</v>
      </c>
      <c r="U24" s="400"/>
    </row>
    <row r="25" spans="1:21" ht="18" customHeight="1" x14ac:dyDescent="0.2">
      <c r="A25" s="467" t="s">
        <v>141</v>
      </c>
      <c r="B25" s="448">
        <v>144</v>
      </c>
      <c r="C25" s="448">
        <v>68</v>
      </c>
      <c r="D25" s="448">
        <v>76</v>
      </c>
      <c r="E25" s="457">
        <v>66</v>
      </c>
      <c r="F25" s="447" t="s">
        <v>138</v>
      </c>
      <c r="G25" s="448">
        <v>95</v>
      </c>
      <c r="H25" s="448">
        <v>49</v>
      </c>
      <c r="I25" s="448">
        <v>46</v>
      </c>
      <c r="J25" s="457">
        <v>66</v>
      </c>
      <c r="K25" s="447" t="s">
        <v>143</v>
      </c>
      <c r="L25" s="448">
        <v>488</v>
      </c>
      <c r="M25" s="448">
        <v>239</v>
      </c>
      <c r="N25" s="448">
        <v>249</v>
      </c>
      <c r="O25" s="457">
        <v>236</v>
      </c>
      <c r="P25" s="447" t="s">
        <v>902</v>
      </c>
      <c r="Q25" s="448">
        <v>73</v>
      </c>
      <c r="R25" s="448">
        <v>34</v>
      </c>
      <c r="S25" s="448">
        <v>39</v>
      </c>
      <c r="T25" s="449">
        <v>40</v>
      </c>
      <c r="U25" s="400"/>
    </row>
    <row r="26" spans="1:21" ht="18" customHeight="1" x14ac:dyDescent="0.2">
      <c r="A26" s="467" t="s">
        <v>144</v>
      </c>
      <c r="B26" s="448">
        <v>127</v>
      </c>
      <c r="C26" s="445">
        <v>64</v>
      </c>
      <c r="D26" s="445">
        <v>63</v>
      </c>
      <c r="E26" s="460">
        <v>44</v>
      </c>
      <c r="F26" s="447" t="s">
        <v>142</v>
      </c>
      <c r="G26" s="448">
        <v>186</v>
      </c>
      <c r="H26" s="448">
        <v>85</v>
      </c>
      <c r="I26" s="448">
        <v>101</v>
      </c>
      <c r="J26" s="457">
        <v>82</v>
      </c>
      <c r="K26" s="447" t="s">
        <v>146</v>
      </c>
      <c r="L26" s="448">
        <v>1102</v>
      </c>
      <c r="M26" s="448">
        <v>501</v>
      </c>
      <c r="N26" s="448">
        <v>601</v>
      </c>
      <c r="O26" s="457">
        <v>527</v>
      </c>
      <c r="P26" s="447" t="s">
        <v>903</v>
      </c>
      <c r="Q26" s="448">
        <v>550</v>
      </c>
      <c r="R26" s="448">
        <v>264</v>
      </c>
      <c r="S26" s="448">
        <v>286</v>
      </c>
      <c r="T26" s="449">
        <v>247</v>
      </c>
      <c r="U26" s="400"/>
    </row>
    <row r="27" spans="1:21" ht="18" customHeight="1" x14ac:dyDescent="0.2">
      <c r="A27" s="461" t="s">
        <v>938</v>
      </c>
      <c r="B27" s="455">
        <v>677</v>
      </c>
      <c r="C27" s="455">
        <v>322</v>
      </c>
      <c r="D27" s="455">
        <v>355</v>
      </c>
      <c r="E27" s="456">
        <v>279</v>
      </c>
      <c r="F27" s="447" t="s">
        <v>145</v>
      </c>
      <c r="G27" s="448">
        <v>110</v>
      </c>
      <c r="H27" s="448">
        <v>54</v>
      </c>
      <c r="I27" s="448">
        <v>56</v>
      </c>
      <c r="J27" s="457">
        <v>65</v>
      </c>
      <c r="K27" s="447" t="s">
        <v>148</v>
      </c>
      <c r="L27" s="448">
        <v>604</v>
      </c>
      <c r="M27" s="448">
        <v>271</v>
      </c>
      <c r="N27" s="448">
        <v>333</v>
      </c>
      <c r="O27" s="457">
        <v>262</v>
      </c>
      <c r="P27" s="447" t="s">
        <v>904</v>
      </c>
      <c r="Q27" s="448">
        <v>50</v>
      </c>
      <c r="R27" s="448">
        <v>23</v>
      </c>
      <c r="S27" s="448">
        <v>27</v>
      </c>
      <c r="T27" s="449">
        <v>29</v>
      </c>
      <c r="U27" s="400"/>
    </row>
    <row r="28" spans="1:21" ht="18" customHeight="1" x14ac:dyDescent="0.2">
      <c r="A28" s="440" t="s">
        <v>149</v>
      </c>
      <c r="B28" s="448">
        <v>96</v>
      </c>
      <c r="C28" s="441">
        <v>48</v>
      </c>
      <c r="D28" s="441">
        <v>48</v>
      </c>
      <c r="E28" s="442">
        <v>44</v>
      </c>
      <c r="F28" s="447" t="s">
        <v>147</v>
      </c>
      <c r="G28" s="448">
        <v>520</v>
      </c>
      <c r="H28" s="448">
        <v>211</v>
      </c>
      <c r="I28" s="448">
        <v>309</v>
      </c>
      <c r="J28" s="457">
        <v>295</v>
      </c>
      <c r="K28" s="447" t="s">
        <v>151</v>
      </c>
      <c r="L28" s="448">
        <v>274</v>
      </c>
      <c r="M28" s="448">
        <v>121</v>
      </c>
      <c r="N28" s="448">
        <v>153</v>
      </c>
      <c r="O28" s="457">
        <v>108</v>
      </c>
      <c r="P28" s="447" t="s">
        <v>157</v>
      </c>
      <c r="Q28" s="448">
        <v>775</v>
      </c>
      <c r="R28" s="448">
        <v>368</v>
      </c>
      <c r="S28" s="448">
        <v>407</v>
      </c>
      <c r="T28" s="449">
        <v>371</v>
      </c>
      <c r="U28" s="400"/>
    </row>
    <row r="29" spans="1:21" ht="18" customHeight="1" x14ac:dyDescent="0.2">
      <c r="A29" s="440" t="s">
        <v>152</v>
      </c>
      <c r="B29" s="448">
        <v>122</v>
      </c>
      <c r="C29" s="448">
        <v>59</v>
      </c>
      <c r="D29" s="448">
        <v>63</v>
      </c>
      <c r="E29" s="457">
        <v>60</v>
      </c>
      <c r="F29" s="447" t="s">
        <v>150</v>
      </c>
      <c r="G29" s="448">
        <v>355</v>
      </c>
      <c r="H29" s="445">
        <v>167</v>
      </c>
      <c r="I29" s="445">
        <v>188</v>
      </c>
      <c r="J29" s="460">
        <v>178</v>
      </c>
      <c r="K29" s="447" t="s">
        <v>153</v>
      </c>
      <c r="L29" s="448">
        <v>1514</v>
      </c>
      <c r="M29" s="448">
        <v>703</v>
      </c>
      <c r="N29" s="448">
        <v>811</v>
      </c>
      <c r="O29" s="457">
        <v>641</v>
      </c>
      <c r="P29" s="447" t="s">
        <v>161</v>
      </c>
      <c r="Q29" s="448">
        <v>76</v>
      </c>
      <c r="R29" s="448">
        <v>42</v>
      </c>
      <c r="S29" s="448">
        <v>34</v>
      </c>
      <c r="T29" s="449">
        <v>37</v>
      </c>
      <c r="U29" s="400"/>
    </row>
    <row r="30" spans="1:21" ht="18" customHeight="1" x14ac:dyDescent="0.2">
      <c r="A30" s="440" t="s">
        <v>154</v>
      </c>
      <c r="B30" s="448">
        <v>72</v>
      </c>
      <c r="C30" s="448">
        <v>37</v>
      </c>
      <c r="D30" s="448">
        <v>35</v>
      </c>
      <c r="E30" s="457">
        <v>26</v>
      </c>
      <c r="F30" s="463" t="s">
        <v>72</v>
      </c>
      <c r="G30" s="455">
        <v>12210</v>
      </c>
      <c r="H30" s="455">
        <v>5701</v>
      </c>
      <c r="I30" s="455">
        <v>6509</v>
      </c>
      <c r="J30" s="455">
        <v>6017</v>
      </c>
      <c r="K30" s="447" t="s">
        <v>156</v>
      </c>
      <c r="L30" s="448">
        <v>557</v>
      </c>
      <c r="M30" s="448">
        <v>258</v>
      </c>
      <c r="N30" s="448">
        <v>299</v>
      </c>
      <c r="O30" s="457">
        <v>250</v>
      </c>
      <c r="P30" s="447" t="s">
        <v>164</v>
      </c>
      <c r="Q30" s="448">
        <v>406</v>
      </c>
      <c r="R30" s="448">
        <v>224</v>
      </c>
      <c r="S30" s="448">
        <v>182</v>
      </c>
      <c r="T30" s="449">
        <v>185</v>
      </c>
      <c r="U30" s="400"/>
    </row>
    <row r="31" spans="1:21" ht="18" customHeight="1" x14ac:dyDescent="0.2">
      <c r="A31" s="440" t="s">
        <v>158</v>
      </c>
      <c r="B31" s="448">
        <v>176</v>
      </c>
      <c r="C31" s="445">
        <v>96</v>
      </c>
      <c r="D31" s="445">
        <v>80</v>
      </c>
      <c r="E31" s="460">
        <v>67</v>
      </c>
      <c r="F31" s="468" t="s">
        <v>155</v>
      </c>
      <c r="G31" s="448">
        <v>406</v>
      </c>
      <c r="H31" s="448">
        <v>186</v>
      </c>
      <c r="I31" s="448">
        <v>220</v>
      </c>
      <c r="J31" s="457">
        <v>200</v>
      </c>
      <c r="K31" s="447" t="s">
        <v>160</v>
      </c>
      <c r="L31" s="448">
        <v>416</v>
      </c>
      <c r="M31" s="448">
        <v>190</v>
      </c>
      <c r="N31" s="448">
        <v>226</v>
      </c>
      <c r="O31" s="457">
        <v>190</v>
      </c>
      <c r="P31" s="463" t="s">
        <v>72</v>
      </c>
      <c r="Q31" s="455">
        <v>5604</v>
      </c>
      <c r="R31" s="455">
        <v>2676</v>
      </c>
      <c r="S31" s="455">
        <v>2928</v>
      </c>
      <c r="T31" s="464">
        <v>2681</v>
      </c>
      <c r="U31" s="400"/>
    </row>
    <row r="32" spans="1:21" ht="18" customHeight="1" x14ac:dyDescent="0.2">
      <c r="A32" s="461" t="s">
        <v>72</v>
      </c>
      <c r="B32" s="455">
        <v>466</v>
      </c>
      <c r="C32" s="455">
        <v>240</v>
      </c>
      <c r="D32" s="455">
        <v>226</v>
      </c>
      <c r="E32" s="456">
        <v>197</v>
      </c>
      <c r="F32" s="468" t="s">
        <v>159</v>
      </c>
      <c r="G32" s="448">
        <v>502</v>
      </c>
      <c r="H32" s="448">
        <v>218</v>
      </c>
      <c r="I32" s="448">
        <v>284</v>
      </c>
      <c r="J32" s="457">
        <v>237</v>
      </c>
      <c r="K32" s="447" t="s">
        <v>163</v>
      </c>
      <c r="L32" s="448">
        <v>487</v>
      </c>
      <c r="M32" s="448">
        <v>227</v>
      </c>
      <c r="N32" s="448">
        <v>260</v>
      </c>
      <c r="O32" s="457">
        <v>212</v>
      </c>
      <c r="P32" s="447" t="s">
        <v>170</v>
      </c>
      <c r="Q32" s="448">
        <v>235</v>
      </c>
      <c r="R32" s="448">
        <v>117</v>
      </c>
      <c r="S32" s="448">
        <v>118</v>
      </c>
      <c r="T32" s="449">
        <v>77</v>
      </c>
      <c r="U32" s="400"/>
    </row>
    <row r="33" spans="1:21" ht="18" customHeight="1" x14ac:dyDescent="0.2">
      <c r="A33" s="440" t="s">
        <v>165</v>
      </c>
      <c r="B33" s="448">
        <v>482</v>
      </c>
      <c r="C33" s="441">
        <v>237</v>
      </c>
      <c r="D33" s="441">
        <v>245</v>
      </c>
      <c r="E33" s="442">
        <v>221</v>
      </c>
      <c r="F33" s="468" t="s">
        <v>162</v>
      </c>
      <c r="G33" s="448">
        <v>85</v>
      </c>
      <c r="H33" s="448">
        <v>40</v>
      </c>
      <c r="I33" s="448">
        <v>45</v>
      </c>
      <c r="J33" s="457">
        <v>38</v>
      </c>
      <c r="K33" s="447" t="s">
        <v>167</v>
      </c>
      <c r="L33" s="448">
        <v>364</v>
      </c>
      <c r="M33" s="448">
        <v>170</v>
      </c>
      <c r="N33" s="448">
        <v>194</v>
      </c>
      <c r="O33" s="457">
        <v>172</v>
      </c>
      <c r="P33" s="447" t="s">
        <v>174</v>
      </c>
      <c r="Q33" s="448">
        <v>305</v>
      </c>
      <c r="R33" s="448">
        <v>152</v>
      </c>
      <c r="S33" s="448">
        <v>153</v>
      </c>
      <c r="T33" s="449">
        <v>171</v>
      </c>
      <c r="U33" s="400"/>
    </row>
    <row r="34" spans="1:21" ht="18" customHeight="1" x14ac:dyDescent="0.2">
      <c r="A34" s="440" t="s">
        <v>905</v>
      </c>
      <c r="B34" s="448">
        <v>1341</v>
      </c>
      <c r="C34" s="448">
        <v>637</v>
      </c>
      <c r="D34" s="448">
        <v>704</v>
      </c>
      <c r="E34" s="457">
        <v>577</v>
      </c>
      <c r="F34" s="468" t="s">
        <v>166</v>
      </c>
      <c r="G34" s="448">
        <v>228</v>
      </c>
      <c r="H34" s="448">
        <v>101</v>
      </c>
      <c r="I34" s="448">
        <v>127</v>
      </c>
      <c r="J34" s="457">
        <v>106</v>
      </c>
      <c r="K34" s="447" t="s">
        <v>169</v>
      </c>
      <c r="L34" s="448">
        <v>404</v>
      </c>
      <c r="M34" s="448">
        <v>193</v>
      </c>
      <c r="N34" s="448">
        <v>211</v>
      </c>
      <c r="O34" s="457">
        <v>182</v>
      </c>
      <c r="P34" s="447" t="s">
        <v>178</v>
      </c>
      <c r="Q34" s="448">
        <v>140</v>
      </c>
      <c r="R34" s="448">
        <v>71</v>
      </c>
      <c r="S34" s="448">
        <v>69</v>
      </c>
      <c r="T34" s="449">
        <v>51</v>
      </c>
      <c r="U34" s="400"/>
    </row>
    <row r="35" spans="1:21" ht="18" customHeight="1" x14ac:dyDescent="0.2">
      <c r="A35" s="440" t="s">
        <v>171</v>
      </c>
      <c r="B35" s="448">
        <v>526</v>
      </c>
      <c r="C35" s="448">
        <v>240</v>
      </c>
      <c r="D35" s="448">
        <v>286</v>
      </c>
      <c r="E35" s="457">
        <v>253</v>
      </c>
      <c r="F35" s="447" t="s">
        <v>168</v>
      </c>
      <c r="G35" s="448">
        <v>199</v>
      </c>
      <c r="H35" s="448">
        <v>80</v>
      </c>
      <c r="I35" s="448">
        <v>119</v>
      </c>
      <c r="J35" s="457">
        <v>100</v>
      </c>
      <c r="K35" s="447" t="s">
        <v>173</v>
      </c>
      <c r="L35" s="448">
        <v>1062</v>
      </c>
      <c r="M35" s="448">
        <v>505</v>
      </c>
      <c r="N35" s="448">
        <v>557</v>
      </c>
      <c r="O35" s="457">
        <v>421</v>
      </c>
      <c r="P35" s="463" t="s">
        <v>72</v>
      </c>
      <c r="Q35" s="455">
        <v>680</v>
      </c>
      <c r="R35" s="455">
        <v>340</v>
      </c>
      <c r="S35" s="455">
        <v>340</v>
      </c>
      <c r="T35" s="464">
        <v>299</v>
      </c>
      <c r="U35" s="400"/>
    </row>
    <row r="36" spans="1:21" ht="18" customHeight="1" x14ac:dyDescent="0.2">
      <c r="A36" s="440" t="s">
        <v>175</v>
      </c>
      <c r="B36" s="448">
        <v>771</v>
      </c>
      <c r="C36" s="448">
        <v>345</v>
      </c>
      <c r="D36" s="448">
        <v>426</v>
      </c>
      <c r="E36" s="457">
        <v>354</v>
      </c>
      <c r="F36" s="447" t="s">
        <v>172</v>
      </c>
      <c r="G36" s="448">
        <v>78</v>
      </c>
      <c r="H36" s="448">
        <v>39</v>
      </c>
      <c r="I36" s="448">
        <v>39</v>
      </c>
      <c r="J36" s="457">
        <v>41</v>
      </c>
      <c r="K36" s="469" t="s">
        <v>177</v>
      </c>
      <c r="L36" s="448">
        <v>1197</v>
      </c>
      <c r="M36" s="448">
        <v>585</v>
      </c>
      <c r="N36" s="448">
        <v>612</v>
      </c>
      <c r="O36" s="457">
        <v>534</v>
      </c>
      <c r="P36" s="447" t="s">
        <v>183</v>
      </c>
      <c r="Q36" s="448">
        <v>601</v>
      </c>
      <c r="R36" s="448">
        <v>274</v>
      </c>
      <c r="S36" s="448">
        <v>327</v>
      </c>
      <c r="T36" s="449">
        <v>301</v>
      </c>
      <c r="U36" s="400"/>
    </row>
    <row r="37" spans="1:21" ht="18" customHeight="1" x14ac:dyDescent="0.2">
      <c r="A37" s="440" t="s">
        <v>179</v>
      </c>
      <c r="B37" s="448">
        <v>177</v>
      </c>
      <c r="C37" s="448">
        <v>83</v>
      </c>
      <c r="D37" s="448">
        <v>94</v>
      </c>
      <c r="E37" s="457">
        <v>91</v>
      </c>
      <c r="F37" s="447" t="s">
        <v>176</v>
      </c>
      <c r="G37" s="448">
        <v>67</v>
      </c>
      <c r="H37" s="448">
        <v>33</v>
      </c>
      <c r="I37" s="448">
        <v>34</v>
      </c>
      <c r="J37" s="457">
        <v>36</v>
      </c>
      <c r="K37" s="463" t="s">
        <v>72</v>
      </c>
      <c r="L37" s="455">
        <v>14424</v>
      </c>
      <c r="M37" s="455">
        <v>6646</v>
      </c>
      <c r="N37" s="455">
        <v>7778</v>
      </c>
      <c r="O37" s="455">
        <v>6574</v>
      </c>
      <c r="P37" s="447" t="s">
        <v>186</v>
      </c>
      <c r="Q37" s="448">
        <v>659</v>
      </c>
      <c r="R37" s="448">
        <v>297</v>
      </c>
      <c r="S37" s="448">
        <v>362</v>
      </c>
      <c r="T37" s="449">
        <v>346</v>
      </c>
      <c r="U37" s="400"/>
    </row>
    <row r="38" spans="1:21" ht="18" customHeight="1" x14ac:dyDescent="0.2">
      <c r="A38" s="440" t="s">
        <v>181</v>
      </c>
      <c r="B38" s="448">
        <v>279</v>
      </c>
      <c r="C38" s="448">
        <v>133</v>
      </c>
      <c r="D38" s="448">
        <v>146</v>
      </c>
      <c r="E38" s="457">
        <v>125</v>
      </c>
      <c r="F38" s="447" t="s">
        <v>180</v>
      </c>
      <c r="G38" s="448">
        <v>154</v>
      </c>
      <c r="H38" s="448">
        <v>83</v>
      </c>
      <c r="I38" s="448">
        <v>71</v>
      </c>
      <c r="J38" s="457">
        <v>66</v>
      </c>
      <c r="K38" s="447" t="s">
        <v>906</v>
      </c>
      <c r="L38" s="448">
        <v>990</v>
      </c>
      <c r="M38" s="448">
        <v>477</v>
      </c>
      <c r="N38" s="448">
        <v>513</v>
      </c>
      <c r="O38" s="457">
        <v>522</v>
      </c>
      <c r="P38" s="447" t="s">
        <v>189</v>
      </c>
      <c r="Q38" s="448">
        <v>781</v>
      </c>
      <c r="R38" s="448">
        <v>383</v>
      </c>
      <c r="S38" s="448">
        <v>398</v>
      </c>
      <c r="T38" s="449">
        <v>359</v>
      </c>
      <c r="U38" s="400"/>
    </row>
    <row r="39" spans="1:21" ht="18" customHeight="1" x14ac:dyDescent="0.2">
      <c r="A39" s="440" t="s">
        <v>184</v>
      </c>
      <c r="B39" s="448">
        <v>1016</v>
      </c>
      <c r="C39" s="448">
        <v>478</v>
      </c>
      <c r="D39" s="448">
        <v>538</v>
      </c>
      <c r="E39" s="457">
        <v>437</v>
      </c>
      <c r="F39" s="447" t="s">
        <v>182</v>
      </c>
      <c r="G39" s="448">
        <v>58</v>
      </c>
      <c r="H39" s="448">
        <v>32</v>
      </c>
      <c r="I39" s="448">
        <v>26</v>
      </c>
      <c r="J39" s="457">
        <v>22</v>
      </c>
      <c r="K39" s="447" t="s">
        <v>907</v>
      </c>
      <c r="L39" s="448">
        <v>496</v>
      </c>
      <c r="M39" s="448">
        <v>254</v>
      </c>
      <c r="N39" s="448">
        <v>242</v>
      </c>
      <c r="O39" s="457">
        <v>255</v>
      </c>
      <c r="P39" s="447" t="s">
        <v>192</v>
      </c>
      <c r="Q39" s="448">
        <v>232</v>
      </c>
      <c r="R39" s="448">
        <v>110</v>
      </c>
      <c r="S39" s="448">
        <v>122</v>
      </c>
      <c r="T39" s="449">
        <v>77</v>
      </c>
      <c r="U39" s="400"/>
    </row>
    <row r="40" spans="1:21" ht="18" customHeight="1" x14ac:dyDescent="0.2">
      <c r="A40" s="440" t="s">
        <v>187</v>
      </c>
      <c r="B40" s="448">
        <v>710</v>
      </c>
      <c r="C40" s="448">
        <v>315</v>
      </c>
      <c r="D40" s="448">
        <v>395</v>
      </c>
      <c r="E40" s="457">
        <v>310</v>
      </c>
      <c r="F40" s="447" t="s">
        <v>185</v>
      </c>
      <c r="G40" s="448">
        <v>99</v>
      </c>
      <c r="H40" s="448">
        <v>48</v>
      </c>
      <c r="I40" s="448">
        <v>51</v>
      </c>
      <c r="J40" s="457">
        <v>40</v>
      </c>
      <c r="K40" s="458" t="s">
        <v>908</v>
      </c>
      <c r="L40" s="448">
        <v>679</v>
      </c>
      <c r="M40" s="448">
        <v>288</v>
      </c>
      <c r="N40" s="448">
        <v>391</v>
      </c>
      <c r="O40" s="457">
        <v>341</v>
      </c>
      <c r="P40" s="447" t="s">
        <v>195</v>
      </c>
      <c r="Q40" s="448">
        <v>90</v>
      </c>
      <c r="R40" s="448">
        <v>40</v>
      </c>
      <c r="S40" s="448">
        <v>50</v>
      </c>
      <c r="T40" s="449">
        <v>22</v>
      </c>
    </row>
    <row r="41" spans="1:21" ht="18" customHeight="1" x14ac:dyDescent="0.2">
      <c r="A41" s="440" t="s">
        <v>190</v>
      </c>
      <c r="B41" s="448">
        <v>343</v>
      </c>
      <c r="C41" s="448">
        <v>152</v>
      </c>
      <c r="D41" s="448">
        <v>191</v>
      </c>
      <c r="E41" s="457">
        <v>184</v>
      </c>
      <c r="F41" s="447" t="s">
        <v>188</v>
      </c>
      <c r="G41" s="448">
        <v>65</v>
      </c>
      <c r="H41" s="448">
        <v>25</v>
      </c>
      <c r="I41" s="448">
        <v>40</v>
      </c>
      <c r="J41" s="457">
        <v>24</v>
      </c>
      <c r="K41" s="458" t="s">
        <v>909</v>
      </c>
      <c r="L41" s="448">
        <v>111</v>
      </c>
      <c r="M41" s="448">
        <v>53</v>
      </c>
      <c r="N41" s="448">
        <v>58</v>
      </c>
      <c r="O41" s="457">
        <v>50</v>
      </c>
      <c r="P41" s="447" t="s">
        <v>197</v>
      </c>
      <c r="Q41" s="448">
        <v>28</v>
      </c>
      <c r="R41" s="448">
        <v>13</v>
      </c>
      <c r="S41" s="448">
        <v>15</v>
      </c>
      <c r="T41" s="449">
        <v>10</v>
      </c>
    </row>
    <row r="42" spans="1:21" ht="18" customHeight="1" x14ac:dyDescent="0.2">
      <c r="A42" s="440" t="s">
        <v>193</v>
      </c>
      <c r="B42" s="448">
        <v>187</v>
      </c>
      <c r="C42" s="445">
        <v>73</v>
      </c>
      <c r="D42" s="445">
        <v>114</v>
      </c>
      <c r="E42" s="460">
        <v>73</v>
      </c>
      <c r="F42" s="447" t="s">
        <v>191</v>
      </c>
      <c r="G42" s="448">
        <v>43</v>
      </c>
      <c r="H42" s="448">
        <v>17</v>
      </c>
      <c r="I42" s="448">
        <v>26</v>
      </c>
      <c r="J42" s="457">
        <v>23</v>
      </c>
      <c r="K42" s="458" t="s">
        <v>910</v>
      </c>
      <c r="L42" s="448">
        <v>103</v>
      </c>
      <c r="M42" s="448">
        <v>40</v>
      </c>
      <c r="N42" s="448">
        <v>63</v>
      </c>
      <c r="O42" s="457">
        <v>71</v>
      </c>
      <c r="P42" s="463" t="s">
        <v>72</v>
      </c>
      <c r="Q42" s="455">
        <v>2391</v>
      </c>
      <c r="R42" s="455">
        <v>1117</v>
      </c>
      <c r="S42" s="455">
        <v>1274</v>
      </c>
      <c r="T42" s="464">
        <v>1115</v>
      </c>
    </row>
    <row r="43" spans="1:21" ht="18" customHeight="1" x14ac:dyDescent="0.2">
      <c r="A43" s="461" t="s">
        <v>72</v>
      </c>
      <c r="B43" s="455">
        <v>5832</v>
      </c>
      <c r="C43" s="455">
        <v>2693</v>
      </c>
      <c r="D43" s="455">
        <v>3139</v>
      </c>
      <c r="E43" s="456">
        <v>2625</v>
      </c>
      <c r="F43" s="447" t="s">
        <v>194</v>
      </c>
      <c r="G43" s="448">
        <v>70</v>
      </c>
      <c r="H43" s="448">
        <v>35</v>
      </c>
      <c r="I43" s="448">
        <v>35</v>
      </c>
      <c r="J43" s="457">
        <v>38</v>
      </c>
      <c r="K43" s="447" t="s">
        <v>911</v>
      </c>
      <c r="L43" s="448">
        <v>345</v>
      </c>
      <c r="M43" s="448">
        <v>149</v>
      </c>
      <c r="N43" s="448">
        <v>196</v>
      </c>
      <c r="O43" s="457">
        <v>184</v>
      </c>
      <c r="P43" s="444" t="s">
        <v>201</v>
      </c>
      <c r="Q43" s="470">
        <v>255</v>
      </c>
      <c r="R43" s="448">
        <v>121</v>
      </c>
      <c r="S43" s="448">
        <v>134</v>
      </c>
      <c r="T43" s="449">
        <v>145</v>
      </c>
    </row>
    <row r="44" spans="1:21" ht="18" customHeight="1" x14ac:dyDescent="0.2">
      <c r="A44" s="471" t="s">
        <v>198</v>
      </c>
      <c r="B44" s="470">
        <v>183</v>
      </c>
      <c r="C44" s="441">
        <v>94</v>
      </c>
      <c r="D44" s="441">
        <v>89</v>
      </c>
      <c r="E44" s="442">
        <v>113</v>
      </c>
      <c r="F44" s="447" t="s">
        <v>196</v>
      </c>
      <c r="G44" s="448">
        <v>58</v>
      </c>
      <c r="H44" s="448">
        <v>28</v>
      </c>
      <c r="I44" s="448">
        <v>30</v>
      </c>
      <c r="J44" s="457">
        <v>24</v>
      </c>
      <c r="K44" s="447" t="s">
        <v>912</v>
      </c>
      <c r="L44" s="448">
        <v>563</v>
      </c>
      <c r="M44" s="448">
        <v>269</v>
      </c>
      <c r="N44" s="448">
        <v>294</v>
      </c>
      <c r="O44" s="457">
        <v>260</v>
      </c>
      <c r="P44" s="463" t="s">
        <v>72</v>
      </c>
      <c r="Q44" s="472">
        <v>255</v>
      </c>
      <c r="R44" s="472">
        <v>121</v>
      </c>
      <c r="S44" s="472">
        <v>134</v>
      </c>
      <c r="T44" s="473">
        <v>145</v>
      </c>
    </row>
    <row r="45" spans="1:21" ht="18" customHeight="1" x14ac:dyDescent="0.2">
      <c r="A45" s="461" t="s">
        <v>72</v>
      </c>
      <c r="B45" s="455">
        <v>183</v>
      </c>
      <c r="C45" s="455">
        <v>94</v>
      </c>
      <c r="D45" s="455">
        <v>89</v>
      </c>
      <c r="E45" s="455">
        <v>113</v>
      </c>
      <c r="F45" s="447" t="s">
        <v>199</v>
      </c>
      <c r="G45" s="448">
        <v>81</v>
      </c>
      <c r="H45" s="448">
        <v>37</v>
      </c>
      <c r="I45" s="448">
        <v>44</v>
      </c>
      <c r="J45" s="457">
        <v>37</v>
      </c>
      <c r="K45" s="447" t="s">
        <v>913</v>
      </c>
      <c r="L45" s="448">
        <v>167</v>
      </c>
      <c r="M45" s="448">
        <v>86</v>
      </c>
      <c r="N45" s="448">
        <v>81</v>
      </c>
      <c r="O45" s="457">
        <v>83</v>
      </c>
      <c r="P45" s="474" t="s">
        <v>206</v>
      </c>
      <c r="Q45" s="475">
        <v>72626</v>
      </c>
      <c r="R45" s="475">
        <v>34131</v>
      </c>
      <c r="S45" s="475">
        <v>38495</v>
      </c>
      <c r="T45" s="546">
        <v>33689</v>
      </c>
    </row>
    <row r="46" spans="1:21" ht="18" customHeight="1" x14ac:dyDescent="0.2">
      <c r="A46" s="440" t="s">
        <v>914</v>
      </c>
      <c r="B46" s="448">
        <v>250</v>
      </c>
      <c r="C46" s="448">
        <v>122</v>
      </c>
      <c r="D46" s="448">
        <v>128</v>
      </c>
      <c r="E46" s="457">
        <v>120</v>
      </c>
      <c r="F46" s="447" t="s">
        <v>200</v>
      </c>
      <c r="G46" s="448">
        <v>92</v>
      </c>
      <c r="H46" s="448">
        <v>48</v>
      </c>
      <c r="I46" s="448">
        <v>44</v>
      </c>
      <c r="J46" s="457">
        <v>41</v>
      </c>
      <c r="K46" s="447" t="s">
        <v>203</v>
      </c>
      <c r="L46" s="448">
        <v>345</v>
      </c>
      <c r="M46" s="448">
        <v>164</v>
      </c>
      <c r="N46" s="448">
        <v>181</v>
      </c>
      <c r="O46" s="457">
        <v>163</v>
      </c>
      <c r="P46" s="476"/>
      <c r="Q46" s="477"/>
      <c r="R46" s="477"/>
      <c r="S46" s="477"/>
      <c r="T46" s="478"/>
    </row>
    <row r="47" spans="1:21" ht="18" customHeight="1" x14ac:dyDescent="0.2">
      <c r="A47" s="440" t="s">
        <v>915</v>
      </c>
      <c r="B47" s="448">
        <v>313</v>
      </c>
      <c r="C47" s="448">
        <v>143</v>
      </c>
      <c r="D47" s="448">
        <v>170</v>
      </c>
      <c r="E47" s="457">
        <v>158</v>
      </c>
      <c r="F47" s="447" t="s">
        <v>202</v>
      </c>
      <c r="G47" s="448">
        <v>124</v>
      </c>
      <c r="H47" s="448">
        <v>58</v>
      </c>
      <c r="I47" s="448">
        <v>66</v>
      </c>
      <c r="J47" s="457">
        <v>49</v>
      </c>
      <c r="K47" s="447" t="s">
        <v>205</v>
      </c>
      <c r="L47" s="448">
        <v>180</v>
      </c>
      <c r="M47" s="448">
        <v>79</v>
      </c>
      <c r="N47" s="448">
        <v>101</v>
      </c>
      <c r="O47" s="457">
        <v>95</v>
      </c>
      <c r="P47" s="479"/>
      <c r="Q47" s="480"/>
      <c r="R47" s="480"/>
      <c r="S47" s="480"/>
      <c r="T47" s="481"/>
    </row>
    <row r="48" spans="1:21" ht="18" customHeight="1" thickBot="1" x14ac:dyDescent="0.25">
      <c r="A48" s="482" t="s">
        <v>893</v>
      </c>
      <c r="B48" s="484">
        <v>334</v>
      </c>
      <c r="C48" s="484">
        <v>156</v>
      </c>
      <c r="D48" s="484">
        <v>178</v>
      </c>
      <c r="E48" s="485">
        <v>164</v>
      </c>
      <c r="F48" s="483" t="s">
        <v>204</v>
      </c>
      <c r="G48" s="484">
        <v>132</v>
      </c>
      <c r="H48" s="484">
        <v>60</v>
      </c>
      <c r="I48" s="484">
        <v>72</v>
      </c>
      <c r="J48" s="485">
        <v>59</v>
      </c>
      <c r="K48" s="483" t="s">
        <v>208</v>
      </c>
      <c r="L48" s="484">
        <v>108</v>
      </c>
      <c r="M48" s="484">
        <v>45</v>
      </c>
      <c r="N48" s="484">
        <v>63</v>
      </c>
      <c r="O48" s="485">
        <v>61</v>
      </c>
      <c r="P48" s="547"/>
      <c r="Q48" s="548"/>
      <c r="R48" s="548"/>
      <c r="S48" s="548"/>
      <c r="T48" s="549"/>
    </row>
  </sheetData>
  <phoneticPr fontId="2"/>
  <printOptions horizontalCentered="1" verticalCentered="1"/>
  <pageMargins left="0.19685039370078741" right="0.19685039370078741" top="0.27559055118110237" bottom="0.11811023622047245" header="0.31496062992125984" footer="0"/>
  <pageSetup paperSize="9" scale="65" orientation="landscape" r:id="rId1"/>
  <headerFooter alignWithMargins="0">
    <oddHeader>&amp;C&amp;14唐津市町別人口・世帯数一覧表（No.1）
&amp;R	(令和7年1月1日現在)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48"/>
  <sheetViews>
    <sheetView showGridLines="0" showOutlineSymbols="0" view="pageLayout" zoomScale="70" zoomScaleNormal="85" zoomScaleSheetLayoutView="70" zoomScalePageLayoutView="70" workbookViewId="0"/>
  </sheetViews>
  <sheetFormatPr defaultColWidth="0" defaultRowHeight="14" x14ac:dyDescent="0.2"/>
  <cols>
    <col min="1" max="1" width="12.6328125" style="407" customWidth="1"/>
    <col min="2" max="2" width="9.1796875" style="409" customWidth="1"/>
    <col min="3" max="4" width="7.36328125" style="409" customWidth="1"/>
    <col min="5" max="5" width="7.453125" style="409" customWidth="1"/>
    <col min="6" max="6" width="12.6328125" style="407" customWidth="1"/>
    <col min="7" max="7" width="9.1796875" style="409" customWidth="1"/>
    <col min="8" max="10" width="7.36328125" style="409" customWidth="1"/>
    <col min="11" max="11" width="12.6328125" style="407" customWidth="1"/>
    <col min="12" max="12" width="9.1796875" style="409" customWidth="1"/>
    <col min="13" max="15" width="7.36328125" style="409" customWidth="1"/>
    <col min="16" max="16" width="12.6328125" style="407" customWidth="1"/>
    <col min="17" max="17" width="9.1796875" style="409" customWidth="1"/>
    <col min="18" max="20" width="7.36328125" style="409" customWidth="1"/>
    <col min="21" max="21" width="12.6328125" style="407" customWidth="1"/>
    <col min="22" max="22" width="9.1796875" style="409" customWidth="1"/>
    <col min="23" max="24" width="9.453125" style="409" bestFit="1" customWidth="1"/>
    <col min="25" max="25" width="9.36328125" style="409" customWidth="1"/>
    <col min="26" max="26" width="8.90625" style="407" customWidth="1"/>
    <col min="27" max="256" width="0" style="407" hidden="1"/>
    <col min="257" max="257" width="10.90625" style="407" customWidth="1"/>
    <col min="258" max="258" width="9.81640625" style="407" bestFit="1" customWidth="1"/>
    <col min="259" max="260" width="7.36328125" style="407" customWidth="1"/>
    <col min="261" max="261" width="7.453125" style="407" customWidth="1"/>
    <col min="262" max="262" width="10.90625" style="407" customWidth="1"/>
    <col min="263" max="263" width="7.90625" style="407" customWidth="1"/>
    <col min="264" max="266" width="7.36328125" style="407" customWidth="1"/>
    <col min="267" max="267" width="10.90625" style="407" customWidth="1"/>
    <col min="268" max="268" width="7.90625" style="407" customWidth="1"/>
    <col min="269" max="271" width="7.36328125" style="407" customWidth="1"/>
    <col min="272" max="272" width="10.90625" style="407" customWidth="1"/>
    <col min="273" max="273" width="7.90625" style="407" customWidth="1"/>
    <col min="274" max="276" width="7.36328125" style="407" customWidth="1"/>
    <col min="277" max="277" width="10.90625" style="407" customWidth="1"/>
    <col min="278" max="278" width="10.453125" style="407" bestFit="1" customWidth="1"/>
    <col min="279" max="280" width="9.453125" style="407" bestFit="1" customWidth="1"/>
    <col min="281" max="281" width="9.36328125" style="407" customWidth="1"/>
    <col min="282" max="282" width="8.90625" style="407" customWidth="1"/>
    <col min="283" max="512" width="0" style="407" hidden="1"/>
    <col min="513" max="513" width="10.90625" style="407" customWidth="1"/>
    <col min="514" max="514" width="9.81640625" style="407" bestFit="1" customWidth="1"/>
    <col min="515" max="516" width="7.36328125" style="407" customWidth="1"/>
    <col min="517" max="517" width="7.453125" style="407" customWidth="1"/>
    <col min="518" max="518" width="10.90625" style="407" customWidth="1"/>
    <col min="519" max="519" width="7.90625" style="407" customWidth="1"/>
    <col min="520" max="522" width="7.36328125" style="407" customWidth="1"/>
    <col min="523" max="523" width="10.90625" style="407" customWidth="1"/>
    <col min="524" max="524" width="7.90625" style="407" customWidth="1"/>
    <col min="525" max="527" width="7.36328125" style="407" customWidth="1"/>
    <col min="528" max="528" width="10.90625" style="407" customWidth="1"/>
    <col min="529" max="529" width="7.90625" style="407" customWidth="1"/>
    <col min="530" max="532" width="7.36328125" style="407" customWidth="1"/>
    <col min="533" max="533" width="10.90625" style="407" customWidth="1"/>
    <col min="534" max="534" width="10.453125" style="407" bestFit="1" customWidth="1"/>
    <col min="535" max="536" width="9.453125" style="407" bestFit="1" customWidth="1"/>
    <col min="537" max="537" width="9.36328125" style="407" customWidth="1"/>
    <col min="538" max="538" width="8.90625" style="407" customWidth="1"/>
    <col min="539" max="768" width="0" style="407" hidden="1"/>
    <col min="769" max="769" width="10.90625" style="407" customWidth="1"/>
    <col min="770" max="770" width="9.81640625" style="407" bestFit="1" customWidth="1"/>
    <col min="771" max="772" width="7.36328125" style="407" customWidth="1"/>
    <col min="773" max="773" width="7.453125" style="407" customWidth="1"/>
    <col min="774" max="774" width="10.90625" style="407" customWidth="1"/>
    <col min="775" max="775" width="7.90625" style="407" customWidth="1"/>
    <col min="776" max="778" width="7.36328125" style="407" customWidth="1"/>
    <col min="779" max="779" width="10.90625" style="407" customWidth="1"/>
    <col min="780" max="780" width="7.90625" style="407" customWidth="1"/>
    <col min="781" max="783" width="7.36328125" style="407" customWidth="1"/>
    <col min="784" max="784" width="10.90625" style="407" customWidth="1"/>
    <col min="785" max="785" width="7.90625" style="407" customWidth="1"/>
    <col min="786" max="788" width="7.36328125" style="407" customWidth="1"/>
    <col min="789" max="789" width="10.90625" style="407" customWidth="1"/>
    <col min="790" max="790" width="10.453125" style="407" bestFit="1" customWidth="1"/>
    <col min="791" max="792" width="9.453125" style="407" bestFit="1" customWidth="1"/>
    <col min="793" max="793" width="9.36328125" style="407" customWidth="1"/>
    <col min="794" max="794" width="8.90625" style="407" customWidth="1"/>
    <col min="795" max="1024" width="0" style="407" hidden="1"/>
    <col min="1025" max="1025" width="10.90625" style="407" customWidth="1"/>
    <col min="1026" max="1026" width="9.81640625" style="407" bestFit="1" customWidth="1"/>
    <col min="1027" max="1028" width="7.36328125" style="407" customWidth="1"/>
    <col min="1029" max="1029" width="7.453125" style="407" customWidth="1"/>
    <col min="1030" max="1030" width="10.90625" style="407" customWidth="1"/>
    <col min="1031" max="1031" width="7.90625" style="407" customWidth="1"/>
    <col min="1032" max="1034" width="7.36328125" style="407" customWidth="1"/>
    <col min="1035" max="1035" width="10.90625" style="407" customWidth="1"/>
    <col min="1036" max="1036" width="7.90625" style="407" customWidth="1"/>
    <col min="1037" max="1039" width="7.36328125" style="407" customWidth="1"/>
    <col min="1040" max="1040" width="10.90625" style="407" customWidth="1"/>
    <col min="1041" max="1041" width="7.90625" style="407" customWidth="1"/>
    <col min="1042" max="1044" width="7.36328125" style="407" customWidth="1"/>
    <col min="1045" max="1045" width="10.90625" style="407" customWidth="1"/>
    <col min="1046" max="1046" width="10.453125" style="407" bestFit="1" customWidth="1"/>
    <col min="1047" max="1048" width="9.453125" style="407" bestFit="1" customWidth="1"/>
    <col min="1049" max="1049" width="9.36328125" style="407" customWidth="1"/>
    <col min="1050" max="1050" width="8.90625" style="407" customWidth="1"/>
    <col min="1051" max="1280" width="0" style="407" hidden="1"/>
    <col min="1281" max="1281" width="10.90625" style="407" customWidth="1"/>
    <col min="1282" max="1282" width="9.81640625" style="407" bestFit="1" customWidth="1"/>
    <col min="1283" max="1284" width="7.36328125" style="407" customWidth="1"/>
    <col min="1285" max="1285" width="7.453125" style="407" customWidth="1"/>
    <col min="1286" max="1286" width="10.90625" style="407" customWidth="1"/>
    <col min="1287" max="1287" width="7.90625" style="407" customWidth="1"/>
    <col min="1288" max="1290" width="7.36328125" style="407" customWidth="1"/>
    <col min="1291" max="1291" width="10.90625" style="407" customWidth="1"/>
    <col min="1292" max="1292" width="7.90625" style="407" customWidth="1"/>
    <col min="1293" max="1295" width="7.36328125" style="407" customWidth="1"/>
    <col min="1296" max="1296" width="10.90625" style="407" customWidth="1"/>
    <col min="1297" max="1297" width="7.90625" style="407" customWidth="1"/>
    <col min="1298" max="1300" width="7.36328125" style="407" customWidth="1"/>
    <col min="1301" max="1301" width="10.90625" style="407" customWidth="1"/>
    <col min="1302" max="1302" width="10.453125" style="407" bestFit="1" customWidth="1"/>
    <col min="1303" max="1304" width="9.453125" style="407" bestFit="1" customWidth="1"/>
    <col min="1305" max="1305" width="9.36328125" style="407" customWidth="1"/>
    <col min="1306" max="1306" width="8.90625" style="407" customWidth="1"/>
    <col min="1307" max="1536" width="0" style="407" hidden="1"/>
    <col min="1537" max="1537" width="10.90625" style="407" customWidth="1"/>
    <col min="1538" max="1538" width="9.81640625" style="407" bestFit="1" customWidth="1"/>
    <col min="1539" max="1540" width="7.36328125" style="407" customWidth="1"/>
    <col min="1541" max="1541" width="7.453125" style="407" customWidth="1"/>
    <col min="1542" max="1542" width="10.90625" style="407" customWidth="1"/>
    <col min="1543" max="1543" width="7.90625" style="407" customWidth="1"/>
    <col min="1544" max="1546" width="7.36328125" style="407" customWidth="1"/>
    <col min="1547" max="1547" width="10.90625" style="407" customWidth="1"/>
    <col min="1548" max="1548" width="7.90625" style="407" customWidth="1"/>
    <col min="1549" max="1551" width="7.36328125" style="407" customWidth="1"/>
    <col min="1552" max="1552" width="10.90625" style="407" customWidth="1"/>
    <col min="1553" max="1553" width="7.90625" style="407" customWidth="1"/>
    <col min="1554" max="1556" width="7.36328125" style="407" customWidth="1"/>
    <col min="1557" max="1557" width="10.90625" style="407" customWidth="1"/>
    <col min="1558" max="1558" width="10.453125" style="407" bestFit="1" customWidth="1"/>
    <col min="1559" max="1560" width="9.453125" style="407" bestFit="1" customWidth="1"/>
    <col min="1561" max="1561" width="9.36328125" style="407" customWidth="1"/>
    <col min="1562" max="1562" width="8.90625" style="407" customWidth="1"/>
    <col min="1563" max="1792" width="0" style="407" hidden="1"/>
    <col min="1793" max="1793" width="10.90625" style="407" customWidth="1"/>
    <col min="1794" max="1794" width="9.81640625" style="407" bestFit="1" customWidth="1"/>
    <col min="1795" max="1796" width="7.36328125" style="407" customWidth="1"/>
    <col min="1797" max="1797" width="7.453125" style="407" customWidth="1"/>
    <col min="1798" max="1798" width="10.90625" style="407" customWidth="1"/>
    <col min="1799" max="1799" width="7.90625" style="407" customWidth="1"/>
    <col min="1800" max="1802" width="7.36328125" style="407" customWidth="1"/>
    <col min="1803" max="1803" width="10.90625" style="407" customWidth="1"/>
    <col min="1804" max="1804" width="7.90625" style="407" customWidth="1"/>
    <col min="1805" max="1807" width="7.36328125" style="407" customWidth="1"/>
    <col min="1808" max="1808" width="10.90625" style="407" customWidth="1"/>
    <col min="1809" max="1809" width="7.90625" style="407" customWidth="1"/>
    <col min="1810" max="1812" width="7.36328125" style="407" customWidth="1"/>
    <col min="1813" max="1813" width="10.90625" style="407" customWidth="1"/>
    <col min="1814" max="1814" width="10.453125" style="407" bestFit="1" customWidth="1"/>
    <col min="1815" max="1816" width="9.453125" style="407" bestFit="1" customWidth="1"/>
    <col min="1817" max="1817" width="9.36328125" style="407" customWidth="1"/>
    <col min="1818" max="1818" width="8.90625" style="407" customWidth="1"/>
    <col min="1819" max="2048" width="0" style="407" hidden="1"/>
    <col min="2049" max="2049" width="10.90625" style="407" customWidth="1"/>
    <col min="2050" max="2050" width="9.81640625" style="407" bestFit="1" customWidth="1"/>
    <col min="2051" max="2052" width="7.36328125" style="407" customWidth="1"/>
    <col min="2053" max="2053" width="7.453125" style="407" customWidth="1"/>
    <col min="2054" max="2054" width="10.90625" style="407" customWidth="1"/>
    <col min="2055" max="2055" width="7.90625" style="407" customWidth="1"/>
    <col min="2056" max="2058" width="7.36328125" style="407" customWidth="1"/>
    <col min="2059" max="2059" width="10.90625" style="407" customWidth="1"/>
    <col min="2060" max="2060" width="7.90625" style="407" customWidth="1"/>
    <col min="2061" max="2063" width="7.36328125" style="407" customWidth="1"/>
    <col min="2064" max="2064" width="10.90625" style="407" customWidth="1"/>
    <col min="2065" max="2065" width="7.90625" style="407" customWidth="1"/>
    <col min="2066" max="2068" width="7.36328125" style="407" customWidth="1"/>
    <col min="2069" max="2069" width="10.90625" style="407" customWidth="1"/>
    <col min="2070" max="2070" width="10.453125" style="407" bestFit="1" customWidth="1"/>
    <col min="2071" max="2072" width="9.453125" style="407" bestFit="1" customWidth="1"/>
    <col min="2073" max="2073" width="9.36328125" style="407" customWidth="1"/>
    <col min="2074" max="2074" width="8.90625" style="407" customWidth="1"/>
    <col min="2075" max="2304" width="0" style="407" hidden="1"/>
    <col min="2305" max="2305" width="10.90625" style="407" customWidth="1"/>
    <col min="2306" max="2306" width="9.81640625" style="407" bestFit="1" customWidth="1"/>
    <col min="2307" max="2308" width="7.36328125" style="407" customWidth="1"/>
    <col min="2309" max="2309" width="7.453125" style="407" customWidth="1"/>
    <col min="2310" max="2310" width="10.90625" style="407" customWidth="1"/>
    <col min="2311" max="2311" width="7.90625" style="407" customWidth="1"/>
    <col min="2312" max="2314" width="7.36328125" style="407" customWidth="1"/>
    <col min="2315" max="2315" width="10.90625" style="407" customWidth="1"/>
    <col min="2316" max="2316" width="7.90625" style="407" customWidth="1"/>
    <col min="2317" max="2319" width="7.36328125" style="407" customWidth="1"/>
    <col min="2320" max="2320" width="10.90625" style="407" customWidth="1"/>
    <col min="2321" max="2321" width="7.90625" style="407" customWidth="1"/>
    <col min="2322" max="2324" width="7.36328125" style="407" customWidth="1"/>
    <col min="2325" max="2325" width="10.90625" style="407" customWidth="1"/>
    <col min="2326" max="2326" width="10.453125" style="407" bestFit="1" customWidth="1"/>
    <col min="2327" max="2328" width="9.453125" style="407" bestFit="1" customWidth="1"/>
    <col min="2329" max="2329" width="9.36328125" style="407" customWidth="1"/>
    <col min="2330" max="2330" width="8.90625" style="407" customWidth="1"/>
    <col min="2331" max="2560" width="0" style="407" hidden="1"/>
    <col min="2561" max="2561" width="10.90625" style="407" customWidth="1"/>
    <col min="2562" max="2562" width="9.81640625" style="407" bestFit="1" customWidth="1"/>
    <col min="2563" max="2564" width="7.36328125" style="407" customWidth="1"/>
    <col min="2565" max="2565" width="7.453125" style="407" customWidth="1"/>
    <col min="2566" max="2566" width="10.90625" style="407" customWidth="1"/>
    <col min="2567" max="2567" width="7.90625" style="407" customWidth="1"/>
    <col min="2568" max="2570" width="7.36328125" style="407" customWidth="1"/>
    <col min="2571" max="2571" width="10.90625" style="407" customWidth="1"/>
    <col min="2572" max="2572" width="7.90625" style="407" customWidth="1"/>
    <col min="2573" max="2575" width="7.36328125" style="407" customWidth="1"/>
    <col min="2576" max="2576" width="10.90625" style="407" customWidth="1"/>
    <col min="2577" max="2577" width="7.90625" style="407" customWidth="1"/>
    <col min="2578" max="2580" width="7.36328125" style="407" customWidth="1"/>
    <col min="2581" max="2581" width="10.90625" style="407" customWidth="1"/>
    <col min="2582" max="2582" width="10.453125" style="407" bestFit="1" customWidth="1"/>
    <col min="2583" max="2584" width="9.453125" style="407" bestFit="1" customWidth="1"/>
    <col min="2585" max="2585" width="9.36328125" style="407" customWidth="1"/>
    <col min="2586" max="2586" width="8.90625" style="407" customWidth="1"/>
    <col min="2587" max="2816" width="0" style="407" hidden="1"/>
    <col min="2817" max="2817" width="10.90625" style="407" customWidth="1"/>
    <col min="2818" max="2818" width="9.81640625" style="407" bestFit="1" customWidth="1"/>
    <col min="2819" max="2820" width="7.36328125" style="407" customWidth="1"/>
    <col min="2821" max="2821" width="7.453125" style="407" customWidth="1"/>
    <col min="2822" max="2822" width="10.90625" style="407" customWidth="1"/>
    <col min="2823" max="2823" width="7.90625" style="407" customWidth="1"/>
    <col min="2824" max="2826" width="7.36328125" style="407" customWidth="1"/>
    <col min="2827" max="2827" width="10.90625" style="407" customWidth="1"/>
    <col min="2828" max="2828" width="7.90625" style="407" customWidth="1"/>
    <col min="2829" max="2831" width="7.36328125" style="407" customWidth="1"/>
    <col min="2832" max="2832" width="10.90625" style="407" customWidth="1"/>
    <col min="2833" max="2833" width="7.90625" style="407" customWidth="1"/>
    <col min="2834" max="2836" width="7.36328125" style="407" customWidth="1"/>
    <col min="2837" max="2837" width="10.90625" style="407" customWidth="1"/>
    <col min="2838" max="2838" width="10.453125" style="407" bestFit="1" customWidth="1"/>
    <col min="2839" max="2840" width="9.453125" style="407" bestFit="1" customWidth="1"/>
    <col min="2841" max="2841" width="9.36328125" style="407" customWidth="1"/>
    <col min="2842" max="2842" width="8.90625" style="407" customWidth="1"/>
    <col min="2843" max="3072" width="0" style="407" hidden="1"/>
    <col min="3073" max="3073" width="10.90625" style="407" customWidth="1"/>
    <col min="3074" max="3074" width="9.81640625" style="407" bestFit="1" customWidth="1"/>
    <col min="3075" max="3076" width="7.36328125" style="407" customWidth="1"/>
    <col min="3077" max="3077" width="7.453125" style="407" customWidth="1"/>
    <col min="3078" max="3078" width="10.90625" style="407" customWidth="1"/>
    <col min="3079" max="3079" width="7.90625" style="407" customWidth="1"/>
    <col min="3080" max="3082" width="7.36328125" style="407" customWidth="1"/>
    <col min="3083" max="3083" width="10.90625" style="407" customWidth="1"/>
    <col min="3084" max="3084" width="7.90625" style="407" customWidth="1"/>
    <col min="3085" max="3087" width="7.36328125" style="407" customWidth="1"/>
    <col min="3088" max="3088" width="10.90625" style="407" customWidth="1"/>
    <col min="3089" max="3089" width="7.90625" style="407" customWidth="1"/>
    <col min="3090" max="3092" width="7.36328125" style="407" customWidth="1"/>
    <col min="3093" max="3093" width="10.90625" style="407" customWidth="1"/>
    <col min="3094" max="3094" width="10.453125" style="407" bestFit="1" customWidth="1"/>
    <col min="3095" max="3096" width="9.453125" style="407" bestFit="1" customWidth="1"/>
    <col min="3097" max="3097" width="9.36328125" style="407" customWidth="1"/>
    <col min="3098" max="3098" width="8.90625" style="407" customWidth="1"/>
    <col min="3099" max="3328" width="0" style="407" hidden="1"/>
    <col min="3329" max="3329" width="10.90625" style="407" customWidth="1"/>
    <col min="3330" max="3330" width="9.81640625" style="407" bestFit="1" customWidth="1"/>
    <col min="3331" max="3332" width="7.36328125" style="407" customWidth="1"/>
    <col min="3333" max="3333" width="7.453125" style="407" customWidth="1"/>
    <col min="3334" max="3334" width="10.90625" style="407" customWidth="1"/>
    <col min="3335" max="3335" width="7.90625" style="407" customWidth="1"/>
    <col min="3336" max="3338" width="7.36328125" style="407" customWidth="1"/>
    <col min="3339" max="3339" width="10.90625" style="407" customWidth="1"/>
    <col min="3340" max="3340" width="7.90625" style="407" customWidth="1"/>
    <col min="3341" max="3343" width="7.36328125" style="407" customWidth="1"/>
    <col min="3344" max="3344" width="10.90625" style="407" customWidth="1"/>
    <col min="3345" max="3345" width="7.90625" style="407" customWidth="1"/>
    <col min="3346" max="3348" width="7.36328125" style="407" customWidth="1"/>
    <col min="3349" max="3349" width="10.90625" style="407" customWidth="1"/>
    <col min="3350" max="3350" width="10.453125" style="407" bestFit="1" customWidth="1"/>
    <col min="3351" max="3352" width="9.453125" style="407" bestFit="1" customWidth="1"/>
    <col min="3353" max="3353" width="9.36328125" style="407" customWidth="1"/>
    <col min="3354" max="3354" width="8.90625" style="407" customWidth="1"/>
    <col min="3355" max="3584" width="0" style="407" hidden="1"/>
    <col min="3585" max="3585" width="10.90625" style="407" customWidth="1"/>
    <col min="3586" max="3586" width="9.81640625" style="407" bestFit="1" customWidth="1"/>
    <col min="3587" max="3588" width="7.36328125" style="407" customWidth="1"/>
    <col min="3589" max="3589" width="7.453125" style="407" customWidth="1"/>
    <col min="3590" max="3590" width="10.90625" style="407" customWidth="1"/>
    <col min="3591" max="3591" width="7.90625" style="407" customWidth="1"/>
    <col min="3592" max="3594" width="7.36328125" style="407" customWidth="1"/>
    <col min="3595" max="3595" width="10.90625" style="407" customWidth="1"/>
    <col min="3596" max="3596" width="7.90625" style="407" customWidth="1"/>
    <col min="3597" max="3599" width="7.36328125" style="407" customWidth="1"/>
    <col min="3600" max="3600" width="10.90625" style="407" customWidth="1"/>
    <col min="3601" max="3601" width="7.90625" style="407" customWidth="1"/>
    <col min="3602" max="3604" width="7.36328125" style="407" customWidth="1"/>
    <col min="3605" max="3605" width="10.90625" style="407" customWidth="1"/>
    <col min="3606" max="3606" width="10.453125" style="407" bestFit="1" customWidth="1"/>
    <col min="3607" max="3608" width="9.453125" style="407" bestFit="1" customWidth="1"/>
    <col min="3609" max="3609" width="9.36328125" style="407" customWidth="1"/>
    <col min="3610" max="3610" width="8.90625" style="407" customWidth="1"/>
    <col min="3611" max="3840" width="0" style="407" hidden="1"/>
    <col min="3841" max="3841" width="10.90625" style="407" customWidth="1"/>
    <col min="3842" max="3842" width="9.81640625" style="407" bestFit="1" customWidth="1"/>
    <col min="3843" max="3844" width="7.36328125" style="407" customWidth="1"/>
    <col min="3845" max="3845" width="7.453125" style="407" customWidth="1"/>
    <col min="3846" max="3846" width="10.90625" style="407" customWidth="1"/>
    <col min="3847" max="3847" width="7.90625" style="407" customWidth="1"/>
    <col min="3848" max="3850" width="7.36328125" style="407" customWidth="1"/>
    <col min="3851" max="3851" width="10.90625" style="407" customWidth="1"/>
    <col min="3852" max="3852" width="7.90625" style="407" customWidth="1"/>
    <col min="3853" max="3855" width="7.36328125" style="407" customWidth="1"/>
    <col min="3856" max="3856" width="10.90625" style="407" customWidth="1"/>
    <col min="3857" max="3857" width="7.90625" style="407" customWidth="1"/>
    <col min="3858" max="3860" width="7.36328125" style="407" customWidth="1"/>
    <col min="3861" max="3861" width="10.90625" style="407" customWidth="1"/>
    <col min="3862" max="3862" width="10.453125" style="407" bestFit="1" customWidth="1"/>
    <col min="3863" max="3864" width="9.453125" style="407" bestFit="1" customWidth="1"/>
    <col min="3865" max="3865" width="9.36328125" style="407" customWidth="1"/>
    <col min="3866" max="3866" width="8.90625" style="407" customWidth="1"/>
    <col min="3867" max="4096" width="0" style="407" hidden="1"/>
    <col min="4097" max="4097" width="10.90625" style="407" customWidth="1"/>
    <col min="4098" max="4098" width="9.81640625" style="407" bestFit="1" customWidth="1"/>
    <col min="4099" max="4100" width="7.36328125" style="407" customWidth="1"/>
    <col min="4101" max="4101" width="7.453125" style="407" customWidth="1"/>
    <col min="4102" max="4102" width="10.90625" style="407" customWidth="1"/>
    <col min="4103" max="4103" width="7.90625" style="407" customWidth="1"/>
    <col min="4104" max="4106" width="7.36328125" style="407" customWidth="1"/>
    <col min="4107" max="4107" width="10.90625" style="407" customWidth="1"/>
    <col min="4108" max="4108" width="7.90625" style="407" customWidth="1"/>
    <col min="4109" max="4111" width="7.36328125" style="407" customWidth="1"/>
    <col min="4112" max="4112" width="10.90625" style="407" customWidth="1"/>
    <col min="4113" max="4113" width="7.90625" style="407" customWidth="1"/>
    <col min="4114" max="4116" width="7.36328125" style="407" customWidth="1"/>
    <col min="4117" max="4117" width="10.90625" style="407" customWidth="1"/>
    <col min="4118" max="4118" width="10.453125" style="407" bestFit="1" customWidth="1"/>
    <col min="4119" max="4120" width="9.453125" style="407" bestFit="1" customWidth="1"/>
    <col min="4121" max="4121" width="9.36328125" style="407" customWidth="1"/>
    <col min="4122" max="4122" width="8.90625" style="407" customWidth="1"/>
    <col min="4123" max="4352" width="0" style="407" hidden="1"/>
    <col min="4353" max="4353" width="10.90625" style="407" customWidth="1"/>
    <col min="4354" max="4354" width="9.81640625" style="407" bestFit="1" customWidth="1"/>
    <col min="4355" max="4356" width="7.36328125" style="407" customWidth="1"/>
    <col min="4357" max="4357" width="7.453125" style="407" customWidth="1"/>
    <col min="4358" max="4358" width="10.90625" style="407" customWidth="1"/>
    <col min="4359" max="4359" width="7.90625" style="407" customWidth="1"/>
    <col min="4360" max="4362" width="7.36328125" style="407" customWidth="1"/>
    <col min="4363" max="4363" width="10.90625" style="407" customWidth="1"/>
    <col min="4364" max="4364" width="7.90625" style="407" customWidth="1"/>
    <col min="4365" max="4367" width="7.36328125" style="407" customWidth="1"/>
    <col min="4368" max="4368" width="10.90625" style="407" customWidth="1"/>
    <col min="4369" max="4369" width="7.90625" style="407" customWidth="1"/>
    <col min="4370" max="4372" width="7.36328125" style="407" customWidth="1"/>
    <col min="4373" max="4373" width="10.90625" style="407" customWidth="1"/>
    <col min="4374" max="4374" width="10.453125" style="407" bestFit="1" customWidth="1"/>
    <col min="4375" max="4376" width="9.453125" style="407" bestFit="1" customWidth="1"/>
    <col min="4377" max="4377" width="9.36328125" style="407" customWidth="1"/>
    <col min="4378" max="4378" width="8.90625" style="407" customWidth="1"/>
    <col min="4379" max="4608" width="0" style="407" hidden="1"/>
    <col min="4609" max="4609" width="10.90625" style="407" customWidth="1"/>
    <col min="4610" max="4610" width="9.81640625" style="407" bestFit="1" customWidth="1"/>
    <col min="4611" max="4612" width="7.36328125" style="407" customWidth="1"/>
    <col min="4613" max="4613" width="7.453125" style="407" customWidth="1"/>
    <col min="4614" max="4614" width="10.90625" style="407" customWidth="1"/>
    <col min="4615" max="4615" width="7.90625" style="407" customWidth="1"/>
    <col min="4616" max="4618" width="7.36328125" style="407" customWidth="1"/>
    <col min="4619" max="4619" width="10.90625" style="407" customWidth="1"/>
    <col min="4620" max="4620" width="7.90625" style="407" customWidth="1"/>
    <col min="4621" max="4623" width="7.36328125" style="407" customWidth="1"/>
    <col min="4624" max="4624" width="10.90625" style="407" customWidth="1"/>
    <col min="4625" max="4625" width="7.90625" style="407" customWidth="1"/>
    <col min="4626" max="4628" width="7.36328125" style="407" customWidth="1"/>
    <col min="4629" max="4629" width="10.90625" style="407" customWidth="1"/>
    <col min="4630" max="4630" width="10.453125" style="407" bestFit="1" customWidth="1"/>
    <col min="4631" max="4632" width="9.453125" style="407" bestFit="1" customWidth="1"/>
    <col min="4633" max="4633" width="9.36328125" style="407" customWidth="1"/>
    <col min="4634" max="4634" width="8.90625" style="407" customWidth="1"/>
    <col min="4635" max="4864" width="0" style="407" hidden="1"/>
    <col min="4865" max="4865" width="10.90625" style="407" customWidth="1"/>
    <col min="4866" max="4866" width="9.81640625" style="407" bestFit="1" customWidth="1"/>
    <col min="4867" max="4868" width="7.36328125" style="407" customWidth="1"/>
    <col min="4869" max="4869" width="7.453125" style="407" customWidth="1"/>
    <col min="4870" max="4870" width="10.90625" style="407" customWidth="1"/>
    <col min="4871" max="4871" width="7.90625" style="407" customWidth="1"/>
    <col min="4872" max="4874" width="7.36328125" style="407" customWidth="1"/>
    <col min="4875" max="4875" width="10.90625" style="407" customWidth="1"/>
    <col min="4876" max="4876" width="7.90625" style="407" customWidth="1"/>
    <col min="4877" max="4879" width="7.36328125" style="407" customWidth="1"/>
    <col min="4880" max="4880" width="10.90625" style="407" customWidth="1"/>
    <col min="4881" max="4881" width="7.90625" style="407" customWidth="1"/>
    <col min="4882" max="4884" width="7.36328125" style="407" customWidth="1"/>
    <col min="4885" max="4885" width="10.90625" style="407" customWidth="1"/>
    <col min="4886" max="4886" width="10.453125" style="407" bestFit="1" customWidth="1"/>
    <col min="4887" max="4888" width="9.453125" style="407" bestFit="1" customWidth="1"/>
    <col min="4889" max="4889" width="9.36328125" style="407" customWidth="1"/>
    <col min="4890" max="4890" width="8.90625" style="407" customWidth="1"/>
    <col min="4891" max="5120" width="0" style="407" hidden="1"/>
    <col min="5121" max="5121" width="10.90625" style="407" customWidth="1"/>
    <col min="5122" max="5122" width="9.81640625" style="407" bestFit="1" customWidth="1"/>
    <col min="5123" max="5124" width="7.36328125" style="407" customWidth="1"/>
    <col min="5125" max="5125" width="7.453125" style="407" customWidth="1"/>
    <col min="5126" max="5126" width="10.90625" style="407" customWidth="1"/>
    <col min="5127" max="5127" width="7.90625" style="407" customWidth="1"/>
    <col min="5128" max="5130" width="7.36328125" style="407" customWidth="1"/>
    <col min="5131" max="5131" width="10.90625" style="407" customWidth="1"/>
    <col min="5132" max="5132" width="7.90625" style="407" customWidth="1"/>
    <col min="5133" max="5135" width="7.36328125" style="407" customWidth="1"/>
    <col min="5136" max="5136" width="10.90625" style="407" customWidth="1"/>
    <col min="5137" max="5137" width="7.90625" style="407" customWidth="1"/>
    <col min="5138" max="5140" width="7.36328125" style="407" customWidth="1"/>
    <col min="5141" max="5141" width="10.90625" style="407" customWidth="1"/>
    <col min="5142" max="5142" width="10.453125" style="407" bestFit="1" customWidth="1"/>
    <col min="5143" max="5144" width="9.453125" style="407" bestFit="1" customWidth="1"/>
    <col min="5145" max="5145" width="9.36328125" style="407" customWidth="1"/>
    <col min="5146" max="5146" width="8.90625" style="407" customWidth="1"/>
    <col min="5147" max="5376" width="0" style="407" hidden="1"/>
    <col min="5377" max="5377" width="10.90625" style="407" customWidth="1"/>
    <col min="5378" max="5378" width="9.81640625" style="407" bestFit="1" customWidth="1"/>
    <col min="5379" max="5380" width="7.36328125" style="407" customWidth="1"/>
    <col min="5381" max="5381" width="7.453125" style="407" customWidth="1"/>
    <col min="5382" max="5382" width="10.90625" style="407" customWidth="1"/>
    <col min="5383" max="5383" width="7.90625" style="407" customWidth="1"/>
    <col min="5384" max="5386" width="7.36328125" style="407" customWidth="1"/>
    <col min="5387" max="5387" width="10.90625" style="407" customWidth="1"/>
    <col min="5388" max="5388" width="7.90625" style="407" customWidth="1"/>
    <col min="5389" max="5391" width="7.36328125" style="407" customWidth="1"/>
    <col min="5392" max="5392" width="10.90625" style="407" customWidth="1"/>
    <col min="5393" max="5393" width="7.90625" style="407" customWidth="1"/>
    <col min="5394" max="5396" width="7.36328125" style="407" customWidth="1"/>
    <col min="5397" max="5397" width="10.90625" style="407" customWidth="1"/>
    <col min="5398" max="5398" width="10.453125" style="407" bestFit="1" customWidth="1"/>
    <col min="5399" max="5400" width="9.453125" style="407" bestFit="1" customWidth="1"/>
    <col min="5401" max="5401" width="9.36328125" style="407" customWidth="1"/>
    <col min="5402" max="5402" width="8.90625" style="407" customWidth="1"/>
    <col min="5403" max="5632" width="0" style="407" hidden="1"/>
    <col min="5633" max="5633" width="10.90625" style="407" customWidth="1"/>
    <col min="5634" max="5634" width="9.81640625" style="407" bestFit="1" customWidth="1"/>
    <col min="5635" max="5636" width="7.36328125" style="407" customWidth="1"/>
    <col min="5637" max="5637" width="7.453125" style="407" customWidth="1"/>
    <col min="5638" max="5638" width="10.90625" style="407" customWidth="1"/>
    <col min="5639" max="5639" width="7.90625" style="407" customWidth="1"/>
    <col min="5640" max="5642" width="7.36328125" style="407" customWidth="1"/>
    <col min="5643" max="5643" width="10.90625" style="407" customWidth="1"/>
    <col min="5644" max="5644" width="7.90625" style="407" customWidth="1"/>
    <col min="5645" max="5647" width="7.36328125" style="407" customWidth="1"/>
    <col min="5648" max="5648" width="10.90625" style="407" customWidth="1"/>
    <col min="5649" max="5649" width="7.90625" style="407" customWidth="1"/>
    <col min="5650" max="5652" width="7.36328125" style="407" customWidth="1"/>
    <col min="5653" max="5653" width="10.90625" style="407" customWidth="1"/>
    <col min="5654" max="5654" width="10.453125" style="407" bestFit="1" customWidth="1"/>
    <col min="5655" max="5656" width="9.453125" style="407" bestFit="1" customWidth="1"/>
    <col min="5657" max="5657" width="9.36328125" style="407" customWidth="1"/>
    <col min="5658" max="5658" width="8.90625" style="407" customWidth="1"/>
    <col min="5659" max="5888" width="0" style="407" hidden="1"/>
    <col min="5889" max="5889" width="10.90625" style="407" customWidth="1"/>
    <col min="5890" max="5890" width="9.81640625" style="407" bestFit="1" customWidth="1"/>
    <col min="5891" max="5892" width="7.36328125" style="407" customWidth="1"/>
    <col min="5893" max="5893" width="7.453125" style="407" customWidth="1"/>
    <col min="5894" max="5894" width="10.90625" style="407" customWidth="1"/>
    <col min="5895" max="5895" width="7.90625" style="407" customWidth="1"/>
    <col min="5896" max="5898" width="7.36328125" style="407" customWidth="1"/>
    <col min="5899" max="5899" width="10.90625" style="407" customWidth="1"/>
    <col min="5900" max="5900" width="7.90625" style="407" customWidth="1"/>
    <col min="5901" max="5903" width="7.36328125" style="407" customWidth="1"/>
    <col min="5904" max="5904" width="10.90625" style="407" customWidth="1"/>
    <col min="5905" max="5905" width="7.90625" style="407" customWidth="1"/>
    <col min="5906" max="5908" width="7.36328125" style="407" customWidth="1"/>
    <col min="5909" max="5909" width="10.90625" style="407" customWidth="1"/>
    <col min="5910" max="5910" width="10.453125" style="407" bestFit="1" customWidth="1"/>
    <col min="5911" max="5912" width="9.453125" style="407" bestFit="1" customWidth="1"/>
    <col min="5913" max="5913" width="9.36328125" style="407" customWidth="1"/>
    <col min="5914" max="5914" width="8.90625" style="407" customWidth="1"/>
    <col min="5915" max="6144" width="0" style="407" hidden="1"/>
    <col min="6145" max="6145" width="10.90625" style="407" customWidth="1"/>
    <col min="6146" max="6146" width="9.81640625" style="407" bestFit="1" customWidth="1"/>
    <col min="6147" max="6148" width="7.36328125" style="407" customWidth="1"/>
    <col min="6149" max="6149" width="7.453125" style="407" customWidth="1"/>
    <col min="6150" max="6150" width="10.90625" style="407" customWidth="1"/>
    <col min="6151" max="6151" width="7.90625" style="407" customWidth="1"/>
    <col min="6152" max="6154" width="7.36328125" style="407" customWidth="1"/>
    <col min="6155" max="6155" width="10.90625" style="407" customWidth="1"/>
    <col min="6156" max="6156" width="7.90625" style="407" customWidth="1"/>
    <col min="6157" max="6159" width="7.36328125" style="407" customWidth="1"/>
    <col min="6160" max="6160" width="10.90625" style="407" customWidth="1"/>
    <col min="6161" max="6161" width="7.90625" style="407" customWidth="1"/>
    <col min="6162" max="6164" width="7.36328125" style="407" customWidth="1"/>
    <col min="6165" max="6165" width="10.90625" style="407" customWidth="1"/>
    <col min="6166" max="6166" width="10.453125" style="407" bestFit="1" customWidth="1"/>
    <col min="6167" max="6168" width="9.453125" style="407" bestFit="1" customWidth="1"/>
    <col min="6169" max="6169" width="9.36328125" style="407" customWidth="1"/>
    <col min="6170" max="6170" width="8.90625" style="407" customWidth="1"/>
    <col min="6171" max="6400" width="0" style="407" hidden="1"/>
    <col min="6401" max="6401" width="10.90625" style="407" customWidth="1"/>
    <col min="6402" max="6402" width="9.81640625" style="407" bestFit="1" customWidth="1"/>
    <col min="6403" max="6404" width="7.36328125" style="407" customWidth="1"/>
    <col min="6405" max="6405" width="7.453125" style="407" customWidth="1"/>
    <col min="6406" max="6406" width="10.90625" style="407" customWidth="1"/>
    <col min="6407" max="6407" width="7.90625" style="407" customWidth="1"/>
    <col min="6408" max="6410" width="7.36328125" style="407" customWidth="1"/>
    <col min="6411" max="6411" width="10.90625" style="407" customWidth="1"/>
    <col min="6412" max="6412" width="7.90625" style="407" customWidth="1"/>
    <col min="6413" max="6415" width="7.36328125" style="407" customWidth="1"/>
    <col min="6416" max="6416" width="10.90625" style="407" customWidth="1"/>
    <col min="6417" max="6417" width="7.90625" style="407" customWidth="1"/>
    <col min="6418" max="6420" width="7.36328125" style="407" customWidth="1"/>
    <col min="6421" max="6421" width="10.90625" style="407" customWidth="1"/>
    <col min="6422" max="6422" width="10.453125" style="407" bestFit="1" customWidth="1"/>
    <col min="6423" max="6424" width="9.453125" style="407" bestFit="1" customWidth="1"/>
    <col min="6425" max="6425" width="9.36328125" style="407" customWidth="1"/>
    <col min="6426" max="6426" width="8.90625" style="407" customWidth="1"/>
    <col min="6427" max="6656" width="0" style="407" hidden="1"/>
    <col min="6657" max="6657" width="10.90625" style="407" customWidth="1"/>
    <col min="6658" max="6658" width="9.81640625" style="407" bestFit="1" customWidth="1"/>
    <col min="6659" max="6660" width="7.36328125" style="407" customWidth="1"/>
    <col min="6661" max="6661" width="7.453125" style="407" customWidth="1"/>
    <col min="6662" max="6662" width="10.90625" style="407" customWidth="1"/>
    <col min="6663" max="6663" width="7.90625" style="407" customWidth="1"/>
    <col min="6664" max="6666" width="7.36328125" style="407" customWidth="1"/>
    <col min="6667" max="6667" width="10.90625" style="407" customWidth="1"/>
    <col min="6668" max="6668" width="7.90625" style="407" customWidth="1"/>
    <col min="6669" max="6671" width="7.36328125" style="407" customWidth="1"/>
    <col min="6672" max="6672" width="10.90625" style="407" customWidth="1"/>
    <col min="6673" max="6673" width="7.90625" style="407" customWidth="1"/>
    <col min="6674" max="6676" width="7.36328125" style="407" customWidth="1"/>
    <col min="6677" max="6677" width="10.90625" style="407" customWidth="1"/>
    <col min="6678" max="6678" width="10.453125" style="407" bestFit="1" customWidth="1"/>
    <col min="6679" max="6680" width="9.453125" style="407" bestFit="1" customWidth="1"/>
    <col min="6681" max="6681" width="9.36328125" style="407" customWidth="1"/>
    <col min="6682" max="6682" width="8.90625" style="407" customWidth="1"/>
    <col min="6683" max="6912" width="0" style="407" hidden="1"/>
    <col min="6913" max="6913" width="10.90625" style="407" customWidth="1"/>
    <col min="6914" max="6914" width="9.81640625" style="407" bestFit="1" customWidth="1"/>
    <col min="6915" max="6916" width="7.36328125" style="407" customWidth="1"/>
    <col min="6917" max="6917" width="7.453125" style="407" customWidth="1"/>
    <col min="6918" max="6918" width="10.90625" style="407" customWidth="1"/>
    <col min="6919" max="6919" width="7.90625" style="407" customWidth="1"/>
    <col min="6920" max="6922" width="7.36328125" style="407" customWidth="1"/>
    <col min="6923" max="6923" width="10.90625" style="407" customWidth="1"/>
    <col min="6924" max="6924" width="7.90625" style="407" customWidth="1"/>
    <col min="6925" max="6927" width="7.36328125" style="407" customWidth="1"/>
    <col min="6928" max="6928" width="10.90625" style="407" customWidth="1"/>
    <col min="6929" max="6929" width="7.90625" style="407" customWidth="1"/>
    <col min="6930" max="6932" width="7.36328125" style="407" customWidth="1"/>
    <col min="6933" max="6933" width="10.90625" style="407" customWidth="1"/>
    <col min="6934" max="6934" width="10.453125" style="407" bestFit="1" customWidth="1"/>
    <col min="6935" max="6936" width="9.453125" style="407" bestFit="1" customWidth="1"/>
    <col min="6937" max="6937" width="9.36328125" style="407" customWidth="1"/>
    <col min="6938" max="6938" width="8.90625" style="407" customWidth="1"/>
    <col min="6939" max="7168" width="0" style="407" hidden="1"/>
    <col min="7169" max="7169" width="10.90625" style="407" customWidth="1"/>
    <col min="7170" max="7170" width="9.81640625" style="407" bestFit="1" customWidth="1"/>
    <col min="7171" max="7172" width="7.36328125" style="407" customWidth="1"/>
    <col min="7173" max="7173" width="7.453125" style="407" customWidth="1"/>
    <col min="7174" max="7174" width="10.90625" style="407" customWidth="1"/>
    <col min="7175" max="7175" width="7.90625" style="407" customWidth="1"/>
    <col min="7176" max="7178" width="7.36328125" style="407" customWidth="1"/>
    <col min="7179" max="7179" width="10.90625" style="407" customWidth="1"/>
    <col min="7180" max="7180" width="7.90625" style="407" customWidth="1"/>
    <col min="7181" max="7183" width="7.36328125" style="407" customWidth="1"/>
    <col min="7184" max="7184" width="10.90625" style="407" customWidth="1"/>
    <col min="7185" max="7185" width="7.90625" style="407" customWidth="1"/>
    <col min="7186" max="7188" width="7.36328125" style="407" customWidth="1"/>
    <col min="7189" max="7189" width="10.90625" style="407" customWidth="1"/>
    <col min="7190" max="7190" width="10.453125" style="407" bestFit="1" customWidth="1"/>
    <col min="7191" max="7192" width="9.453125" style="407" bestFit="1" customWidth="1"/>
    <col min="7193" max="7193" width="9.36328125" style="407" customWidth="1"/>
    <col min="7194" max="7194" width="8.90625" style="407" customWidth="1"/>
    <col min="7195" max="7424" width="0" style="407" hidden="1"/>
    <col min="7425" max="7425" width="10.90625" style="407" customWidth="1"/>
    <col min="7426" max="7426" width="9.81640625" style="407" bestFit="1" customWidth="1"/>
    <col min="7427" max="7428" width="7.36328125" style="407" customWidth="1"/>
    <col min="7429" max="7429" width="7.453125" style="407" customWidth="1"/>
    <col min="7430" max="7430" width="10.90625" style="407" customWidth="1"/>
    <col min="7431" max="7431" width="7.90625" style="407" customWidth="1"/>
    <col min="7432" max="7434" width="7.36328125" style="407" customWidth="1"/>
    <col min="7435" max="7435" width="10.90625" style="407" customWidth="1"/>
    <col min="7436" max="7436" width="7.90625" style="407" customWidth="1"/>
    <col min="7437" max="7439" width="7.36328125" style="407" customWidth="1"/>
    <col min="7440" max="7440" width="10.90625" style="407" customWidth="1"/>
    <col min="7441" max="7441" width="7.90625" style="407" customWidth="1"/>
    <col min="7442" max="7444" width="7.36328125" style="407" customWidth="1"/>
    <col min="7445" max="7445" width="10.90625" style="407" customWidth="1"/>
    <col min="7446" max="7446" width="10.453125" style="407" bestFit="1" customWidth="1"/>
    <col min="7447" max="7448" width="9.453125" style="407" bestFit="1" customWidth="1"/>
    <col min="7449" max="7449" width="9.36328125" style="407" customWidth="1"/>
    <col min="7450" max="7450" width="8.90625" style="407" customWidth="1"/>
    <col min="7451" max="7680" width="0" style="407" hidden="1"/>
    <col min="7681" max="7681" width="10.90625" style="407" customWidth="1"/>
    <col min="7682" max="7682" width="9.81640625" style="407" bestFit="1" customWidth="1"/>
    <col min="7683" max="7684" width="7.36328125" style="407" customWidth="1"/>
    <col min="7685" max="7685" width="7.453125" style="407" customWidth="1"/>
    <col min="7686" max="7686" width="10.90625" style="407" customWidth="1"/>
    <col min="7687" max="7687" width="7.90625" style="407" customWidth="1"/>
    <col min="7688" max="7690" width="7.36328125" style="407" customWidth="1"/>
    <col min="7691" max="7691" width="10.90625" style="407" customWidth="1"/>
    <col min="7692" max="7692" width="7.90625" style="407" customWidth="1"/>
    <col min="7693" max="7695" width="7.36328125" style="407" customWidth="1"/>
    <col min="7696" max="7696" width="10.90625" style="407" customWidth="1"/>
    <col min="7697" max="7697" width="7.90625" style="407" customWidth="1"/>
    <col min="7698" max="7700" width="7.36328125" style="407" customWidth="1"/>
    <col min="7701" max="7701" width="10.90625" style="407" customWidth="1"/>
    <col min="7702" max="7702" width="10.453125" style="407" bestFit="1" customWidth="1"/>
    <col min="7703" max="7704" width="9.453125" style="407" bestFit="1" customWidth="1"/>
    <col min="7705" max="7705" width="9.36328125" style="407" customWidth="1"/>
    <col min="7706" max="7706" width="8.90625" style="407" customWidth="1"/>
    <col min="7707" max="7936" width="0" style="407" hidden="1"/>
    <col min="7937" max="7937" width="10.90625" style="407" customWidth="1"/>
    <col min="7938" max="7938" width="9.81640625" style="407" bestFit="1" customWidth="1"/>
    <col min="7939" max="7940" width="7.36328125" style="407" customWidth="1"/>
    <col min="7941" max="7941" width="7.453125" style="407" customWidth="1"/>
    <col min="7942" max="7942" width="10.90625" style="407" customWidth="1"/>
    <col min="7943" max="7943" width="7.90625" style="407" customWidth="1"/>
    <col min="7944" max="7946" width="7.36328125" style="407" customWidth="1"/>
    <col min="7947" max="7947" width="10.90625" style="407" customWidth="1"/>
    <col min="7948" max="7948" width="7.90625" style="407" customWidth="1"/>
    <col min="7949" max="7951" width="7.36328125" style="407" customWidth="1"/>
    <col min="7952" max="7952" width="10.90625" style="407" customWidth="1"/>
    <col min="7953" max="7953" width="7.90625" style="407" customWidth="1"/>
    <col min="7954" max="7956" width="7.36328125" style="407" customWidth="1"/>
    <col min="7957" max="7957" width="10.90625" style="407" customWidth="1"/>
    <col min="7958" max="7958" width="10.453125" style="407" bestFit="1" customWidth="1"/>
    <col min="7959" max="7960" width="9.453125" style="407" bestFit="1" customWidth="1"/>
    <col min="7961" max="7961" width="9.36328125" style="407" customWidth="1"/>
    <col min="7962" max="7962" width="8.90625" style="407" customWidth="1"/>
    <col min="7963" max="8192" width="0" style="407" hidden="1"/>
    <col min="8193" max="8193" width="10.90625" style="407" customWidth="1"/>
    <col min="8194" max="8194" width="9.81640625" style="407" bestFit="1" customWidth="1"/>
    <col min="8195" max="8196" width="7.36328125" style="407" customWidth="1"/>
    <col min="8197" max="8197" width="7.453125" style="407" customWidth="1"/>
    <col min="8198" max="8198" width="10.90625" style="407" customWidth="1"/>
    <col min="8199" max="8199" width="7.90625" style="407" customWidth="1"/>
    <col min="8200" max="8202" width="7.36328125" style="407" customWidth="1"/>
    <col min="8203" max="8203" width="10.90625" style="407" customWidth="1"/>
    <col min="8204" max="8204" width="7.90625" style="407" customWidth="1"/>
    <col min="8205" max="8207" width="7.36328125" style="407" customWidth="1"/>
    <col min="8208" max="8208" width="10.90625" style="407" customWidth="1"/>
    <col min="8209" max="8209" width="7.90625" style="407" customWidth="1"/>
    <col min="8210" max="8212" width="7.36328125" style="407" customWidth="1"/>
    <col min="8213" max="8213" width="10.90625" style="407" customWidth="1"/>
    <col min="8214" max="8214" width="10.453125" style="407" bestFit="1" customWidth="1"/>
    <col min="8215" max="8216" width="9.453125" style="407" bestFit="1" customWidth="1"/>
    <col min="8217" max="8217" width="9.36328125" style="407" customWidth="1"/>
    <col min="8218" max="8218" width="8.90625" style="407" customWidth="1"/>
    <col min="8219" max="8448" width="0" style="407" hidden="1"/>
    <col min="8449" max="8449" width="10.90625" style="407" customWidth="1"/>
    <col min="8450" max="8450" width="9.81640625" style="407" bestFit="1" customWidth="1"/>
    <col min="8451" max="8452" width="7.36328125" style="407" customWidth="1"/>
    <col min="8453" max="8453" width="7.453125" style="407" customWidth="1"/>
    <col min="8454" max="8454" width="10.90625" style="407" customWidth="1"/>
    <col min="8455" max="8455" width="7.90625" style="407" customWidth="1"/>
    <col min="8456" max="8458" width="7.36328125" style="407" customWidth="1"/>
    <col min="8459" max="8459" width="10.90625" style="407" customWidth="1"/>
    <col min="8460" max="8460" width="7.90625" style="407" customWidth="1"/>
    <col min="8461" max="8463" width="7.36328125" style="407" customWidth="1"/>
    <col min="8464" max="8464" width="10.90625" style="407" customWidth="1"/>
    <col min="8465" max="8465" width="7.90625" style="407" customWidth="1"/>
    <col min="8466" max="8468" width="7.36328125" style="407" customWidth="1"/>
    <col min="8469" max="8469" width="10.90625" style="407" customWidth="1"/>
    <col min="8470" max="8470" width="10.453125" style="407" bestFit="1" customWidth="1"/>
    <col min="8471" max="8472" width="9.453125" style="407" bestFit="1" customWidth="1"/>
    <col min="8473" max="8473" width="9.36328125" style="407" customWidth="1"/>
    <col min="8474" max="8474" width="8.90625" style="407" customWidth="1"/>
    <col min="8475" max="8704" width="0" style="407" hidden="1"/>
    <col min="8705" max="8705" width="10.90625" style="407" customWidth="1"/>
    <col min="8706" max="8706" width="9.81640625" style="407" bestFit="1" customWidth="1"/>
    <col min="8707" max="8708" width="7.36328125" style="407" customWidth="1"/>
    <col min="8709" max="8709" width="7.453125" style="407" customWidth="1"/>
    <col min="8710" max="8710" width="10.90625" style="407" customWidth="1"/>
    <col min="8711" max="8711" width="7.90625" style="407" customWidth="1"/>
    <col min="8712" max="8714" width="7.36328125" style="407" customWidth="1"/>
    <col min="8715" max="8715" width="10.90625" style="407" customWidth="1"/>
    <col min="8716" max="8716" width="7.90625" style="407" customWidth="1"/>
    <col min="8717" max="8719" width="7.36328125" style="407" customWidth="1"/>
    <col min="8720" max="8720" width="10.90625" style="407" customWidth="1"/>
    <col min="8721" max="8721" width="7.90625" style="407" customWidth="1"/>
    <col min="8722" max="8724" width="7.36328125" style="407" customWidth="1"/>
    <col min="8725" max="8725" width="10.90625" style="407" customWidth="1"/>
    <col min="8726" max="8726" width="10.453125" style="407" bestFit="1" customWidth="1"/>
    <col min="8727" max="8728" width="9.453125" style="407" bestFit="1" customWidth="1"/>
    <col min="8729" max="8729" width="9.36328125" style="407" customWidth="1"/>
    <col min="8730" max="8730" width="8.90625" style="407" customWidth="1"/>
    <col min="8731" max="8960" width="0" style="407" hidden="1"/>
    <col min="8961" max="8961" width="10.90625" style="407" customWidth="1"/>
    <col min="8962" max="8962" width="9.81640625" style="407" bestFit="1" customWidth="1"/>
    <col min="8963" max="8964" width="7.36328125" style="407" customWidth="1"/>
    <col min="8965" max="8965" width="7.453125" style="407" customWidth="1"/>
    <col min="8966" max="8966" width="10.90625" style="407" customWidth="1"/>
    <col min="8967" max="8967" width="7.90625" style="407" customWidth="1"/>
    <col min="8968" max="8970" width="7.36328125" style="407" customWidth="1"/>
    <col min="8971" max="8971" width="10.90625" style="407" customWidth="1"/>
    <col min="8972" max="8972" width="7.90625" style="407" customWidth="1"/>
    <col min="8973" max="8975" width="7.36328125" style="407" customWidth="1"/>
    <col min="8976" max="8976" width="10.90625" style="407" customWidth="1"/>
    <col min="8977" max="8977" width="7.90625" style="407" customWidth="1"/>
    <col min="8978" max="8980" width="7.36328125" style="407" customWidth="1"/>
    <col min="8981" max="8981" width="10.90625" style="407" customWidth="1"/>
    <col min="8982" max="8982" width="10.453125" style="407" bestFit="1" customWidth="1"/>
    <col min="8983" max="8984" width="9.453125" style="407" bestFit="1" customWidth="1"/>
    <col min="8985" max="8985" width="9.36328125" style="407" customWidth="1"/>
    <col min="8986" max="8986" width="8.90625" style="407" customWidth="1"/>
    <col min="8987" max="9216" width="0" style="407" hidden="1"/>
    <col min="9217" max="9217" width="10.90625" style="407" customWidth="1"/>
    <col min="9218" max="9218" width="9.81640625" style="407" bestFit="1" customWidth="1"/>
    <col min="9219" max="9220" width="7.36328125" style="407" customWidth="1"/>
    <col min="9221" max="9221" width="7.453125" style="407" customWidth="1"/>
    <col min="9222" max="9222" width="10.90625" style="407" customWidth="1"/>
    <col min="9223" max="9223" width="7.90625" style="407" customWidth="1"/>
    <col min="9224" max="9226" width="7.36328125" style="407" customWidth="1"/>
    <col min="9227" max="9227" width="10.90625" style="407" customWidth="1"/>
    <col min="9228" max="9228" width="7.90625" style="407" customWidth="1"/>
    <col min="9229" max="9231" width="7.36328125" style="407" customWidth="1"/>
    <col min="9232" max="9232" width="10.90625" style="407" customWidth="1"/>
    <col min="9233" max="9233" width="7.90625" style="407" customWidth="1"/>
    <col min="9234" max="9236" width="7.36328125" style="407" customWidth="1"/>
    <col min="9237" max="9237" width="10.90625" style="407" customWidth="1"/>
    <col min="9238" max="9238" width="10.453125" style="407" bestFit="1" customWidth="1"/>
    <col min="9239" max="9240" width="9.453125" style="407" bestFit="1" customWidth="1"/>
    <col min="9241" max="9241" width="9.36328125" style="407" customWidth="1"/>
    <col min="9242" max="9242" width="8.90625" style="407" customWidth="1"/>
    <col min="9243" max="9472" width="0" style="407" hidden="1"/>
    <col min="9473" max="9473" width="10.90625" style="407" customWidth="1"/>
    <col min="9474" max="9474" width="9.81640625" style="407" bestFit="1" customWidth="1"/>
    <col min="9475" max="9476" width="7.36328125" style="407" customWidth="1"/>
    <col min="9477" max="9477" width="7.453125" style="407" customWidth="1"/>
    <col min="9478" max="9478" width="10.90625" style="407" customWidth="1"/>
    <col min="9479" max="9479" width="7.90625" style="407" customWidth="1"/>
    <col min="9480" max="9482" width="7.36328125" style="407" customWidth="1"/>
    <col min="9483" max="9483" width="10.90625" style="407" customWidth="1"/>
    <col min="9484" max="9484" width="7.90625" style="407" customWidth="1"/>
    <col min="9485" max="9487" width="7.36328125" style="407" customWidth="1"/>
    <col min="9488" max="9488" width="10.90625" style="407" customWidth="1"/>
    <col min="9489" max="9489" width="7.90625" style="407" customWidth="1"/>
    <col min="9490" max="9492" width="7.36328125" style="407" customWidth="1"/>
    <col min="9493" max="9493" width="10.90625" style="407" customWidth="1"/>
    <col min="9494" max="9494" width="10.453125" style="407" bestFit="1" customWidth="1"/>
    <col min="9495" max="9496" width="9.453125" style="407" bestFit="1" customWidth="1"/>
    <col min="9497" max="9497" width="9.36328125" style="407" customWidth="1"/>
    <col min="9498" max="9498" width="8.90625" style="407" customWidth="1"/>
    <col min="9499" max="9728" width="0" style="407" hidden="1"/>
    <col min="9729" max="9729" width="10.90625" style="407" customWidth="1"/>
    <col min="9730" max="9730" width="9.81640625" style="407" bestFit="1" customWidth="1"/>
    <col min="9731" max="9732" width="7.36328125" style="407" customWidth="1"/>
    <col min="9733" max="9733" width="7.453125" style="407" customWidth="1"/>
    <col min="9734" max="9734" width="10.90625" style="407" customWidth="1"/>
    <col min="9735" max="9735" width="7.90625" style="407" customWidth="1"/>
    <col min="9736" max="9738" width="7.36328125" style="407" customWidth="1"/>
    <col min="9739" max="9739" width="10.90625" style="407" customWidth="1"/>
    <col min="9740" max="9740" width="7.90625" style="407" customWidth="1"/>
    <col min="9741" max="9743" width="7.36328125" style="407" customWidth="1"/>
    <col min="9744" max="9744" width="10.90625" style="407" customWidth="1"/>
    <col min="9745" max="9745" width="7.90625" style="407" customWidth="1"/>
    <col min="9746" max="9748" width="7.36328125" style="407" customWidth="1"/>
    <col min="9749" max="9749" width="10.90625" style="407" customWidth="1"/>
    <col min="9750" max="9750" width="10.453125" style="407" bestFit="1" customWidth="1"/>
    <col min="9751" max="9752" width="9.453125" style="407" bestFit="1" customWidth="1"/>
    <col min="9753" max="9753" width="9.36328125" style="407" customWidth="1"/>
    <col min="9754" max="9754" width="8.90625" style="407" customWidth="1"/>
    <col min="9755" max="9984" width="0" style="407" hidden="1"/>
    <col min="9985" max="9985" width="10.90625" style="407" customWidth="1"/>
    <col min="9986" max="9986" width="9.81640625" style="407" bestFit="1" customWidth="1"/>
    <col min="9987" max="9988" width="7.36328125" style="407" customWidth="1"/>
    <col min="9989" max="9989" width="7.453125" style="407" customWidth="1"/>
    <col min="9990" max="9990" width="10.90625" style="407" customWidth="1"/>
    <col min="9991" max="9991" width="7.90625" style="407" customWidth="1"/>
    <col min="9992" max="9994" width="7.36328125" style="407" customWidth="1"/>
    <col min="9995" max="9995" width="10.90625" style="407" customWidth="1"/>
    <col min="9996" max="9996" width="7.90625" style="407" customWidth="1"/>
    <col min="9997" max="9999" width="7.36328125" style="407" customWidth="1"/>
    <col min="10000" max="10000" width="10.90625" style="407" customWidth="1"/>
    <col min="10001" max="10001" width="7.90625" style="407" customWidth="1"/>
    <col min="10002" max="10004" width="7.36328125" style="407" customWidth="1"/>
    <col min="10005" max="10005" width="10.90625" style="407" customWidth="1"/>
    <col min="10006" max="10006" width="10.453125" style="407" bestFit="1" customWidth="1"/>
    <col min="10007" max="10008" width="9.453125" style="407" bestFit="1" customWidth="1"/>
    <col min="10009" max="10009" width="9.36328125" style="407" customWidth="1"/>
    <col min="10010" max="10010" width="8.90625" style="407" customWidth="1"/>
    <col min="10011" max="10240" width="0" style="407" hidden="1"/>
    <col min="10241" max="10241" width="10.90625" style="407" customWidth="1"/>
    <col min="10242" max="10242" width="9.81640625" style="407" bestFit="1" customWidth="1"/>
    <col min="10243" max="10244" width="7.36328125" style="407" customWidth="1"/>
    <col min="10245" max="10245" width="7.453125" style="407" customWidth="1"/>
    <col min="10246" max="10246" width="10.90625" style="407" customWidth="1"/>
    <col min="10247" max="10247" width="7.90625" style="407" customWidth="1"/>
    <col min="10248" max="10250" width="7.36328125" style="407" customWidth="1"/>
    <col min="10251" max="10251" width="10.90625" style="407" customWidth="1"/>
    <col min="10252" max="10252" width="7.90625" style="407" customWidth="1"/>
    <col min="10253" max="10255" width="7.36328125" style="407" customWidth="1"/>
    <col min="10256" max="10256" width="10.90625" style="407" customWidth="1"/>
    <col min="10257" max="10257" width="7.90625" style="407" customWidth="1"/>
    <col min="10258" max="10260" width="7.36328125" style="407" customWidth="1"/>
    <col min="10261" max="10261" width="10.90625" style="407" customWidth="1"/>
    <col min="10262" max="10262" width="10.453125" style="407" bestFit="1" customWidth="1"/>
    <col min="10263" max="10264" width="9.453125" style="407" bestFit="1" customWidth="1"/>
    <col min="10265" max="10265" width="9.36328125" style="407" customWidth="1"/>
    <col min="10266" max="10266" width="8.90625" style="407" customWidth="1"/>
    <col min="10267" max="10496" width="0" style="407" hidden="1"/>
    <col min="10497" max="10497" width="10.90625" style="407" customWidth="1"/>
    <col min="10498" max="10498" width="9.81640625" style="407" bestFit="1" customWidth="1"/>
    <col min="10499" max="10500" width="7.36328125" style="407" customWidth="1"/>
    <col min="10501" max="10501" width="7.453125" style="407" customWidth="1"/>
    <col min="10502" max="10502" width="10.90625" style="407" customWidth="1"/>
    <col min="10503" max="10503" width="7.90625" style="407" customWidth="1"/>
    <col min="10504" max="10506" width="7.36328125" style="407" customWidth="1"/>
    <col min="10507" max="10507" width="10.90625" style="407" customWidth="1"/>
    <col min="10508" max="10508" width="7.90625" style="407" customWidth="1"/>
    <col min="10509" max="10511" width="7.36328125" style="407" customWidth="1"/>
    <col min="10512" max="10512" width="10.90625" style="407" customWidth="1"/>
    <col min="10513" max="10513" width="7.90625" style="407" customWidth="1"/>
    <col min="10514" max="10516" width="7.36328125" style="407" customWidth="1"/>
    <col min="10517" max="10517" width="10.90625" style="407" customWidth="1"/>
    <col min="10518" max="10518" width="10.453125" style="407" bestFit="1" customWidth="1"/>
    <col min="10519" max="10520" width="9.453125" style="407" bestFit="1" customWidth="1"/>
    <col min="10521" max="10521" width="9.36328125" style="407" customWidth="1"/>
    <col min="10522" max="10522" width="8.90625" style="407" customWidth="1"/>
    <col min="10523" max="10752" width="0" style="407" hidden="1"/>
    <col min="10753" max="10753" width="10.90625" style="407" customWidth="1"/>
    <col min="10754" max="10754" width="9.81640625" style="407" bestFit="1" customWidth="1"/>
    <col min="10755" max="10756" width="7.36328125" style="407" customWidth="1"/>
    <col min="10757" max="10757" width="7.453125" style="407" customWidth="1"/>
    <col min="10758" max="10758" width="10.90625" style="407" customWidth="1"/>
    <col min="10759" max="10759" width="7.90625" style="407" customWidth="1"/>
    <col min="10760" max="10762" width="7.36328125" style="407" customWidth="1"/>
    <col min="10763" max="10763" width="10.90625" style="407" customWidth="1"/>
    <col min="10764" max="10764" width="7.90625" style="407" customWidth="1"/>
    <col min="10765" max="10767" width="7.36328125" style="407" customWidth="1"/>
    <col min="10768" max="10768" width="10.90625" style="407" customWidth="1"/>
    <col min="10769" max="10769" width="7.90625" style="407" customWidth="1"/>
    <col min="10770" max="10772" width="7.36328125" style="407" customWidth="1"/>
    <col min="10773" max="10773" width="10.90625" style="407" customWidth="1"/>
    <col min="10774" max="10774" width="10.453125" style="407" bestFit="1" customWidth="1"/>
    <col min="10775" max="10776" width="9.453125" style="407" bestFit="1" customWidth="1"/>
    <col min="10777" max="10777" width="9.36328125" style="407" customWidth="1"/>
    <col min="10778" max="10778" width="8.90625" style="407" customWidth="1"/>
    <col min="10779" max="11008" width="0" style="407" hidden="1"/>
    <col min="11009" max="11009" width="10.90625" style="407" customWidth="1"/>
    <col min="11010" max="11010" width="9.81640625" style="407" bestFit="1" customWidth="1"/>
    <col min="11011" max="11012" width="7.36328125" style="407" customWidth="1"/>
    <col min="11013" max="11013" width="7.453125" style="407" customWidth="1"/>
    <col min="11014" max="11014" width="10.90625" style="407" customWidth="1"/>
    <col min="11015" max="11015" width="7.90625" style="407" customWidth="1"/>
    <col min="11016" max="11018" width="7.36328125" style="407" customWidth="1"/>
    <col min="11019" max="11019" width="10.90625" style="407" customWidth="1"/>
    <col min="11020" max="11020" width="7.90625" style="407" customWidth="1"/>
    <col min="11021" max="11023" width="7.36328125" style="407" customWidth="1"/>
    <col min="11024" max="11024" width="10.90625" style="407" customWidth="1"/>
    <col min="11025" max="11025" width="7.90625" style="407" customWidth="1"/>
    <col min="11026" max="11028" width="7.36328125" style="407" customWidth="1"/>
    <col min="11029" max="11029" width="10.90625" style="407" customWidth="1"/>
    <col min="11030" max="11030" width="10.453125" style="407" bestFit="1" customWidth="1"/>
    <col min="11031" max="11032" width="9.453125" style="407" bestFit="1" customWidth="1"/>
    <col min="11033" max="11033" width="9.36328125" style="407" customWidth="1"/>
    <col min="11034" max="11034" width="8.90625" style="407" customWidth="1"/>
    <col min="11035" max="11264" width="0" style="407" hidden="1"/>
    <col min="11265" max="11265" width="10.90625" style="407" customWidth="1"/>
    <col min="11266" max="11266" width="9.81640625" style="407" bestFit="1" customWidth="1"/>
    <col min="11267" max="11268" width="7.36328125" style="407" customWidth="1"/>
    <col min="11269" max="11269" width="7.453125" style="407" customWidth="1"/>
    <col min="11270" max="11270" width="10.90625" style="407" customWidth="1"/>
    <col min="11271" max="11271" width="7.90625" style="407" customWidth="1"/>
    <col min="11272" max="11274" width="7.36328125" style="407" customWidth="1"/>
    <col min="11275" max="11275" width="10.90625" style="407" customWidth="1"/>
    <col min="11276" max="11276" width="7.90625" style="407" customWidth="1"/>
    <col min="11277" max="11279" width="7.36328125" style="407" customWidth="1"/>
    <col min="11280" max="11280" width="10.90625" style="407" customWidth="1"/>
    <col min="11281" max="11281" width="7.90625" style="407" customWidth="1"/>
    <col min="11282" max="11284" width="7.36328125" style="407" customWidth="1"/>
    <col min="11285" max="11285" width="10.90625" style="407" customWidth="1"/>
    <col min="11286" max="11286" width="10.453125" style="407" bestFit="1" customWidth="1"/>
    <col min="11287" max="11288" width="9.453125" style="407" bestFit="1" customWidth="1"/>
    <col min="11289" max="11289" width="9.36328125" style="407" customWidth="1"/>
    <col min="11290" max="11290" width="8.90625" style="407" customWidth="1"/>
    <col min="11291" max="11520" width="0" style="407" hidden="1"/>
    <col min="11521" max="11521" width="10.90625" style="407" customWidth="1"/>
    <col min="11522" max="11522" width="9.81640625" style="407" bestFit="1" customWidth="1"/>
    <col min="11523" max="11524" width="7.36328125" style="407" customWidth="1"/>
    <col min="11525" max="11525" width="7.453125" style="407" customWidth="1"/>
    <col min="11526" max="11526" width="10.90625" style="407" customWidth="1"/>
    <col min="11527" max="11527" width="7.90625" style="407" customWidth="1"/>
    <col min="11528" max="11530" width="7.36328125" style="407" customWidth="1"/>
    <col min="11531" max="11531" width="10.90625" style="407" customWidth="1"/>
    <col min="11532" max="11532" width="7.90625" style="407" customWidth="1"/>
    <col min="11533" max="11535" width="7.36328125" style="407" customWidth="1"/>
    <col min="11536" max="11536" width="10.90625" style="407" customWidth="1"/>
    <col min="11537" max="11537" width="7.90625" style="407" customWidth="1"/>
    <col min="11538" max="11540" width="7.36328125" style="407" customWidth="1"/>
    <col min="11541" max="11541" width="10.90625" style="407" customWidth="1"/>
    <col min="11542" max="11542" width="10.453125" style="407" bestFit="1" customWidth="1"/>
    <col min="11543" max="11544" width="9.453125" style="407" bestFit="1" customWidth="1"/>
    <col min="11545" max="11545" width="9.36328125" style="407" customWidth="1"/>
    <col min="11546" max="11546" width="8.90625" style="407" customWidth="1"/>
    <col min="11547" max="11776" width="0" style="407" hidden="1"/>
    <col min="11777" max="11777" width="10.90625" style="407" customWidth="1"/>
    <col min="11778" max="11778" width="9.81640625" style="407" bestFit="1" customWidth="1"/>
    <col min="11779" max="11780" width="7.36328125" style="407" customWidth="1"/>
    <col min="11781" max="11781" width="7.453125" style="407" customWidth="1"/>
    <col min="11782" max="11782" width="10.90625" style="407" customWidth="1"/>
    <col min="11783" max="11783" width="7.90625" style="407" customWidth="1"/>
    <col min="11784" max="11786" width="7.36328125" style="407" customWidth="1"/>
    <col min="11787" max="11787" width="10.90625" style="407" customWidth="1"/>
    <col min="11788" max="11788" width="7.90625" style="407" customWidth="1"/>
    <col min="11789" max="11791" width="7.36328125" style="407" customWidth="1"/>
    <col min="11792" max="11792" width="10.90625" style="407" customWidth="1"/>
    <col min="11793" max="11793" width="7.90625" style="407" customWidth="1"/>
    <col min="11794" max="11796" width="7.36328125" style="407" customWidth="1"/>
    <col min="11797" max="11797" width="10.90625" style="407" customWidth="1"/>
    <col min="11798" max="11798" width="10.453125" style="407" bestFit="1" customWidth="1"/>
    <col min="11799" max="11800" width="9.453125" style="407" bestFit="1" customWidth="1"/>
    <col min="11801" max="11801" width="9.36328125" style="407" customWidth="1"/>
    <col min="11802" max="11802" width="8.90625" style="407" customWidth="1"/>
    <col min="11803" max="12032" width="0" style="407" hidden="1"/>
    <col min="12033" max="12033" width="10.90625" style="407" customWidth="1"/>
    <col min="12034" max="12034" width="9.81640625" style="407" bestFit="1" customWidth="1"/>
    <col min="12035" max="12036" width="7.36328125" style="407" customWidth="1"/>
    <col min="12037" max="12037" width="7.453125" style="407" customWidth="1"/>
    <col min="12038" max="12038" width="10.90625" style="407" customWidth="1"/>
    <col min="12039" max="12039" width="7.90625" style="407" customWidth="1"/>
    <col min="12040" max="12042" width="7.36328125" style="407" customWidth="1"/>
    <col min="12043" max="12043" width="10.90625" style="407" customWidth="1"/>
    <col min="12044" max="12044" width="7.90625" style="407" customWidth="1"/>
    <col min="12045" max="12047" width="7.36328125" style="407" customWidth="1"/>
    <col min="12048" max="12048" width="10.90625" style="407" customWidth="1"/>
    <col min="12049" max="12049" width="7.90625" style="407" customWidth="1"/>
    <col min="12050" max="12052" width="7.36328125" style="407" customWidth="1"/>
    <col min="12053" max="12053" width="10.90625" style="407" customWidth="1"/>
    <col min="12054" max="12054" width="10.453125" style="407" bestFit="1" customWidth="1"/>
    <col min="12055" max="12056" width="9.453125" style="407" bestFit="1" customWidth="1"/>
    <col min="12057" max="12057" width="9.36328125" style="407" customWidth="1"/>
    <col min="12058" max="12058" width="8.90625" style="407" customWidth="1"/>
    <col min="12059" max="12288" width="0" style="407" hidden="1"/>
    <col min="12289" max="12289" width="10.90625" style="407" customWidth="1"/>
    <col min="12290" max="12290" width="9.81640625" style="407" bestFit="1" customWidth="1"/>
    <col min="12291" max="12292" width="7.36328125" style="407" customWidth="1"/>
    <col min="12293" max="12293" width="7.453125" style="407" customWidth="1"/>
    <col min="12294" max="12294" width="10.90625" style="407" customWidth="1"/>
    <col min="12295" max="12295" width="7.90625" style="407" customWidth="1"/>
    <col min="12296" max="12298" width="7.36328125" style="407" customWidth="1"/>
    <col min="12299" max="12299" width="10.90625" style="407" customWidth="1"/>
    <col min="12300" max="12300" width="7.90625" style="407" customWidth="1"/>
    <col min="12301" max="12303" width="7.36328125" style="407" customWidth="1"/>
    <col min="12304" max="12304" width="10.90625" style="407" customWidth="1"/>
    <col min="12305" max="12305" width="7.90625" style="407" customWidth="1"/>
    <col min="12306" max="12308" width="7.36328125" style="407" customWidth="1"/>
    <col min="12309" max="12309" width="10.90625" style="407" customWidth="1"/>
    <col min="12310" max="12310" width="10.453125" style="407" bestFit="1" customWidth="1"/>
    <col min="12311" max="12312" width="9.453125" style="407" bestFit="1" customWidth="1"/>
    <col min="12313" max="12313" width="9.36328125" style="407" customWidth="1"/>
    <col min="12314" max="12314" width="8.90625" style="407" customWidth="1"/>
    <col min="12315" max="12544" width="0" style="407" hidden="1"/>
    <col min="12545" max="12545" width="10.90625" style="407" customWidth="1"/>
    <col min="12546" max="12546" width="9.81640625" style="407" bestFit="1" customWidth="1"/>
    <col min="12547" max="12548" width="7.36328125" style="407" customWidth="1"/>
    <col min="12549" max="12549" width="7.453125" style="407" customWidth="1"/>
    <col min="12550" max="12550" width="10.90625" style="407" customWidth="1"/>
    <col min="12551" max="12551" width="7.90625" style="407" customWidth="1"/>
    <col min="12552" max="12554" width="7.36328125" style="407" customWidth="1"/>
    <col min="12555" max="12555" width="10.90625" style="407" customWidth="1"/>
    <col min="12556" max="12556" width="7.90625" style="407" customWidth="1"/>
    <col min="12557" max="12559" width="7.36328125" style="407" customWidth="1"/>
    <col min="12560" max="12560" width="10.90625" style="407" customWidth="1"/>
    <col min="12561" max="12561" width="7.90625" style="407" customWidth="1"/>
    <col min="12562" max="12564" width="7.36328125" style="407" customWidth="1"/>
    <col min="12565" max="12565" width="10.90625" style="407" customWidth="1"/>
    <col min="12566" max="12566" width="10.453125" style="407" bestFit="1" customWidth="1"/>
    <col min="12567" max="12568" width="9.453125" style="407" bestFit="1" customWidth="1"/>
    <col min="12569" max="12569" width="9.36328125" style="407" customWidth="1"/>
    <col min="12570" max="12570" width="8.90625" style="407" customWidth="1"/>
    <col min="12571" max="12800" width="0" style="407" hidden="1"/>
    <col min="12801" max="12801" width="10.90625" style="407" customWidth="1"/>
    <col min="12802" max="12802" width="9.81640625" style="407" bestFit="1" customWidth="1"/>
    <col min="12803" max="12804" width="7.36328125" style="407" customWidth="1"/>
    <col min="12805" max="12805" width="7.453125" style="407" customWidth="1"/>
    <col min="12806" max="12806" width="10.90625" style="407" customWidth="1"/>
    <col min="12807" max="12807" width="7.90625" style="407" customWidth="1"/>
    <col min="12808" max="12810" width="7.36328125" style="407" customWidth="1"/>
    <col min="12811" max="12811" width="10.90625" style="407" customWidth="1"/>
    <col min="12812" max="12812" width="7.90625" style="407" customWidth="1"/>
    <col min="12813" max="12815" width="7.36328125" style="407" customWidth="1"/>
    <col min="12816" max="12816" width="10.90625" style="407" customWidth="1"/>
    <col min="12817" max="12817" width="7.90625" style="407" customWidth="1"/>
    <col min="12818" max="12820" width="7.36328125" style="407" customWidth="1"/>
    <col min="12821" max="12821" width="10.90625" style="407" customWidth="1"/>
    <col min="12822" max="12822" width="10.453125" style="407" bestFit="1" customWidth="1"/>
    <col min="12823" max="12824" width="9.453125" style="407" bestFit="1" customWidth="1"/>
    <col min="12825" max="12825" width="9.36328125" style="407" customWidth="1"/>
    <col min="12826" max="12826" width="8.90625" style="407" customWidth="1"/>
    <col min="12827" max="13056" width="0" style="407" hidden="1"/>
    <col min="13057" max="13057" width="10.90625" style="407" customWidth="1"/>
    <col min="13058" max="13058" width="9.81640625" style="407" bestFit="1" customWidth="1"/>
    <col min="13059" max="13060" width="7.36328125" style="407" customWidth="1"/>
    <col min="13061" max="13061" width="7.453125" style="407" customWidth="1"/>
    <col min="13062" max="13062" width="10.90625" style="407" customWidth="1"/>
    <col min="13063" max="13063" width="7.90625" style="407" customWidth="1"/>
    <col min="13064" max="13066" width="7.36328125" style="407" customWidth="1"/>
    <col min="13067" max="13067" width="10.90625" style="407" customWidth="1"/>
    <col min="13068" max="13068" width="7.90625" style="407" customWidth="1"/>
    <col min="13069" max="13071" width="7.36328125" style="407" customWidth="1"/>
    <col min="13072" max="13072" width="10.90625" style="407" customWidth="1"/>
    <col min="13073" max="13073" width="7.90625" style="407" customWidth="1"/>
    <col min="13074" max="13076" width="7.36328125" style="407" customWidth="1"/>
    <col min="13077" max="13077" width="10.90625" style="407" customWidth="1"/>
    <col min="13078" max="13078" width="10.453125" style="407" bestFit="1" customWidth="1"/>
    <col min="13079" max="13080" width="9.453125" style="407" bestFit="1" customWidth="1"/>
    <col min="13081" max="13081" width="9.36328125" style="407" customWidth="1"/>
    <col min="13082" max="13082" width="8.90625" style="407" customWidth="1"/>
    <col min="13083" max="13312" width="0" style="407" hidden="1"/>
    <col min="13313" max="13313" width="10.90625" style="407" customWidth="1"/>
    <col min="13314" max="13314" width="9.81640625" style="407" bestFit="1" customWidth="1"/>
    <col min="13315" max="13316" width="7.36328125" style="407" customWidth="1"/>
    <col min="13317" max="13317" width="7.453125" style="407" customWidth="1"/>
    <col min="13318" max="13318" width="10.90625" style="407" customWidth="1"/>
    <col min="13319" max="13319" width="7.90625" style="407" customWidth="1"/>
    <col min="13320" max="13322" width="7.36328125" style="407" customWidth="1"/>
    <col min="13323" max="13323" width="10.90625" style="407" customWidth="1"/>
    <col min="13324" max="13324" width="7.90625" style="407" customWidth="1"/>
    <col min="13325" max="13327" width="7.36328125" style="407" customWidth="1"/>
    <col min="13328" max="13328" width="10.90625" style="407" customWidth="1"/>
    <col min="13329" max="13329" width="7.90625" style="407" customWidth="1"/>
    <col min="13330" max="13332" width="7.36328125" style="407" customWidth="1"/>
    <col min="13333" max="13333" width="10.90625" style="407" customWidth="1"/>
    <col min="13334" max="13334" width="10.453125" style="407" bestFit="1" customWidth="1"/>
    <col min="13335" max="13336" width="9.453125" style="407" bestFit="1" customWidth="1"/>
    <col min="13337" max="13337" width="9.36328125" style="407" customWidth="1"/>
    <col min="13338" max="13338" width="8.90625" style="407" customWidth="1"/>
    <col min="13339" max="13568" width="0" style="407" hidden="1"/>
    <col min="13569" max="13569" width="10.90625" style="407" customWidth="1"/>
    <col min="13570" max="13570" width="9.81640625" style="407" bestFit="1" customWidth="1"/>
    <col min="13571" max="13572" width="7.36328125" style="407" customWidth="1"/>
    <col min="13573" max="13573" width="7.453125" style="407" customWidth="1"/>
    <col min="13574" max="13574" width="10.90625" style="407" customWidth="1"/>
    <col min="13575" max="13575" width="7.90625" style="407" customWidth="1"/>
    <col min="13576" max="13578" width="7.36328125" style="407" customWidth="1"/>
    <col min="13579" max="13579" width="10.90625" style="407" customWidth="1"/>
    <col min="13580" max="13580" width="7.90625" style="407" customWidth="1"/>
    <col min="13581" max="13583" width="7.36328125" style="407" customWidth="1"/>
    <col min="13584" max="13584" width="10.90625" style="407" customWidth="1"/>
    <col min="13585" max="13585" width="7.90625" style="407" customWidth="1"/>
    <col min="13586" max="13588" width="7.36328125" style="407" customWidth="1"/>
    <col min="13589" max="13589" width="10.90625" style="407" customWidth="1"/>
    <col min="13590" max="13590" width="10.453125" style="407" bestFit="1" customWidth="1"/>
    <col min="13591" max="13592" width="9.453125" style="407" bestFit="1" customWidth="1"/>
    <col min="13593" max="13593" width="9.36328125" style="407" customWidth="1"/>
    <col min="13594" max="13594" width="8.90625" style="407" customWidth="1"/>
    <col min="13595" max="13824" width="0" style="407" hidden="1"/>
    <col min="13825" max="13825" width="10.90625" style="407" customWidth="1"/>
    <col min="13826" max="13826" width="9.81640625" style="407" bestFit="1" customWidth="1"/>
    <col min="13827" max="13828" width="7.36328125" style="407" customWidth="1"/>
    <col min="13829" max="13829" width="7.453125" style="407" customWidth="1"/>
    <col min="13830" max="13830" width="10.90625" style="407" customWidth="1"/>
    <col min="13831" max="13831" width="7.90625" style="407" customWidth="1"/>
    <col min="13832" max="13834" width="7.36328125" style="407" customWidth="1"/>
    <col min="13835" max="13835" width="10.90625" style="407" customWidth="1"/>
    <col min="13836" max="13836" width="7.90625" style="407" customWidth="1"/>
    <col min="13837" max="13839" width="7.36328125" style="407" customWidth="1"/>
    <col min="13840" max="13840" width="10.90625" style="407" customWidth="1"/>
    <col min="13841" max="13841" width="7.90625" style="407" customWidth="1"/>
    <col min="13842" max="13844" width="7.36328125" style="407" customWidth="1"/>
    <col min="13845" max="13845" width="10.90625" style="407" customWidth="1"/>
    <col min="13846" max="13846" width="10.453125" style="407" bestFit="1" customWidth="1"/>
    <col min="13847" max="13848" width="9.453125" style="407" bestFit="1" customWidth="1"/>
    <col min="13849" max="13849" width="9.36328125" style="407" customWidth="1"/>
    <col min="13850" max="13850" width="8.90625" style="407" customWidth="1"/>
    <col min="13851" max="14080" width="0" style="407" hidden="1"/>
    <col min="14081" max="14081" width="10.90625" style="407" customWidth="1"/>
    <col min="14082" max="14082" width="9.81640625" style="407" bestFit="1" customWidth="1"/>
    <col min="14083" max="14084" width="7.36328125" style="407" customWidth="1"/>
    <col min="14085" max="14085" width="7.453125" style="407" customWidth="1"/>
    <col min="14086" max="14086" width="10.90625" style="407" customWidth="1"/>
    <col min="14087" max="14087" width="7.90625" style="407" customWidth="1"/>
    <col min="14088" max="14090" width="7.36328125" style="407" customWidth="1"/>
    <col min="14091" max="14091" width="10.90625" style="407" customWidth="1"/>
    <col min="14092" max="14092" width="7.90625" style="407" customWidth="1"/>
    <col min="14093" max="14095" width="7.36328125" style="407" customWidth="1"/>
    <col min="14096" max="14096" width="10.90625" style="407" customWidth="1"/>
    <col min="14097" max="14097" width="7.90625" style="407" customWidth="1"/>
    <col min="14098" max="14100" width="7.36328125" style="407" customWidth="1"/>
    <col min="14101" max="14101" width="10.90625" style="407" customWidth="1"/>
    <col min="14102" max="14102" width="10.453125" style="407" bestFit="1" customWidth="1"/>
    <col min="14103" max="14104" width="9.453125" style="407" bestFit="1" customWidth="1"/>
    <col min="14105" max="14105" width="9.36328125" style="407" customWidth="1"/>
    <col min="14106" max="14106" width="8.90625" style="407" customWidth="1"/>
    <col min="14107" max="14336" width="0" style="407" hidden="1"/>
    <col min="14337" max="14337" width="10.90625" style="407" customWidth="1"/>
    <col min="14338" max="14338" width="9.81640625" style="407" bestFit="1" customWidth="1"/>
    <col min="14339" max="14340" width="7.36328125" style="407" customWidth="1"/>
    <col min="14341" max="14341" width="7.453125" style="407" customWidth="1"/>
    <col min="14342" max="14342" width="10.90625" style="407" customWidth="1"/>
    <col min="14343" max="14343" width="7.90625" style="407" customWidth="1"/>
    <col min="14344" max="14346" width="7.36328125" style="407" customWidth="1"/>
    <col min="14347" max="14347" width="10.90625" style="407" customWidth="1"/>
    <col min="14348" max="14348" width="7.90625" style="407" customWidth="1"/>
    <col min="14349" max="14351" width="7.36328125" style="407" customWidth="1"/>
    <col min="14352" max="14352" width="10.90625" style="407" customWidth="1"/>
    <col min="14353" max="14353" width="7.90625" style="407" customWidth="1"/>
    <col min="14354" max="14356" width="7.36328125" style="407" customWidth="1"/>
    <col min="14357" max="14357" width="10.90625" style="407" customWidth="1"/>
    <col min="14358" max="14358" width="10.453125" style="407" bestFit="1" customWidth="1"/>
    <col min="14359" max="14360" width="9.453125" style="407" bestFit="1" customWidth="1"/>
    <col min="14361" max="14361" width="9.36328125" style="407" customWidth="1"/>
    <col min="14362" max="14362" width="8.90625" style="407" customWidth="1"/>
    <col min="14363" max="14592" width="0" style="407" hidden="1"/>
    <col min="14593" max="14593" width="10.90625" style="407" customWidth="1"/>
    <col min="14594" max="14594" width="9.81640625" style="407" bestFit="1" customWidth="1"/>
    <col min="14595" max="14596" width="7.36328125" style="407" customWidth="1"/>
    <col min="14597" max="14597" width="7.453125" style="407" customWidth="1"/>
    <col min="14598" max="14598" width="10.90625" style="407" customWidth="1"/>
    <col min="14599" max="14599" width="7.90625" style="407" customWidth="1"/>
    <col min="14600" max="14602" width="7.36328125" style="407" customWidth="1"/>
    <col min="14603" max="14603" width="10.90625" style="407" customWidth="1"/>
    <col min="14604" max="14604" width="7.90625" style="407" customWidth="1"/>
    <col min="14605" max="14607" width="7.36328125" style="407" customWidth="1"/>
    <col min="14608" max="14608" width="10.90625" style="407" customWidth="1"/>
    <col min="14609" max="14609" width="7.90625" style="407" customWidth="1"/>
    <col min="14610" max="14612" width="7.36328125" style="407" customWidth="1"/>
    <col min="14613" max="14613" width="10.90625" style="407" customWidth="1"/>
    <col min="14614" max="14614" width="10.453125" style="407" bestFit="1" customWidth="1"/>
    <col min="14615" max="14616" width="9.453125" style="407" bestFit="1" customWidth="1"/>
    <col min="14617" max="14617" width="9.36328125" style="407" customWidth="1"/>
    <col min="14618" max="14618" width="8.90625" style="407" customWidth="1"/>
    <col min="14619" max="14848" width="0" style="407" hidden="1"/>
    <col min="14849" max="14849" width="10.90625" style="407" customWidth="1"/>
    <col min="14850" max="14850" width="9.81640625" style="407" bestFit="1" customWidth="1"/>
    <col min="14851" max="14852" width="7.36328125" style="407" customWidth="1"/>
    <col min="14853" max="14853" width="7.453125" style="407" customWidth="1"/>
    <col min="14854" max="14854" width="10.90625" style="407" customWidth="1"/>
    <col min="14855" max="14855" width="7.90625" style="407" customWidth="1"/>
    <col min="14856" max="14858" width="7.36328125" style="407" customWidth="1"/>
    <col min="14859" max="14859" width="10.90625" style="407" customWidth="1"/>
    <col min="14860" max="14860" width="7.90625" style="407" customWidth="1"/>
    <col min="14861" max="14863" width="7.36328125" style="407" customWidth="1"/>
    <col min="14864" max="14864" width="10.90625" style="407" customWidth="1"/>
    <col min="14865" max="14865" width="7.90625" style="407" customWidth="1"/>
    <col min="14866" max="14868" width="7.36328125" style="407" customWidth="1"/>
    <col min="14869" max="14869" width="10.90625" style="407" customWidth="1"/>
    <col min="14870" max="14870" width="10.453125" style="407" bestFit="1" customWidth="1"/>
    <col min="14871" max="14872" width="9.453125" style="407" bestFit="1" customWidth="1"/>
    <col min="14873" max="14873" width="9.36328125" style="407" customWidth="1"/>
    <col min="14874" max="14874" width="8.90625" style="407" customWidth="1"/>
    <col min="14875" max="15104" width="0" style="407" hidden="1"/>
    <col min="15105" max="15105" width="10.90625" style="407" customWidth="1"/>
    <col min="15106" max="15106" width="9.81640625" style="407" bestFit="1" customWidth="1"/>
    <col min="15107" max="15108" width="7.36328125" style="407" customWidth="1"/>
    <col min="15109" max="15109" width="7.453125" style="407" customWidth="1"/>
    <col min="15110" max="15110" width="10.90625" style="407" customWidth="1"/>
    <col min="15111" max="15111" width="7.90625" style="407" customWidth="1"/>
    <col min="15112" max="15114" width="7.36328125" style="407" customWidth="1"/>
    <col min="15115" max="15115" width="10.90625" style="407" customWidth="1"/>
    <col min="15116" max="15116" width="7.90625" style="407" customWidth="1"/>
    <col min="15117" max="15119" width="7.36328125" style="407" customWidth="1"/>
    <col min="15120" max="15120" width="10.90625" style="407" customWidth="1"/>
    <col min="15121" max="15121" width="7.90625" style="407" customWidth="1"/>
    <col min="15122" max="15124" width="7.36328125" style="407" customWidth="1"/>
    <col min="15125" max="15125" width="10.90625" style="407" customWidth="1"/>
    <col min="15126" max="15126" width="10.453125" style="407" bestFit="1" customWidth="1"/>
    <col min="15127" max="15128" width="9.453125" style="407" bestFit="1" customWidth="1"/>
    <col min="15129" max="15129" width="9.36328125" style="407" customWidth="1"/>
    <col min="15130" max="15130" width="8.90625" style="407" customWidth="1"/>
    <col min="15131" max="15360" width="0" style="407" hidden="1"/>
    <col min="15361" max="15361" width="10.90625" style="407" customWidth="1"/>
    <col min="15362" max="15362" width="9.81640625" style="407" bestFit="1" customWidth="1"/>
    <col min="15363" max="15364" width="7.36328125" style="407" customWidth="1"/>
    <col min="15365" max="15365" width="7.453125" style="407" customWidth="1"/>
    <col min="15366" max="15366" width="10.90625" style="407" customWidth="1"/>
    <col min="15367" max="15367" width="7.90625" style="407" customWidth="1"/>
    <col min="15368" max="15370" width="7.36328125" style="407" customWidth="1"/>
    <col min="15371" max="15371" width="10.90625" style="407" customWidth="1"/>
    <col min="15372" max="15372" width="7.90625" style="407" customWidth="1"/>
    <col min="15373" max="15375" width="7.36328125" style="407" customWidth="1"/>
    <col min="15376" max="15376" width="10.90625" style="407" customWidth="1"/>
    <col min="15377" max="15377" width="7.90625" style="407" customWidth="1"/>
    <col min="15378" max="15380" width="7.36328125" style="407" customWidth="1"/>
    <col min="15381" max="15381" width="10.90625" style="407" customWidth="1"/>
    <col min="15382" max="15382" width="10.453125" style="407" bestFit="1" customWidth="1"/>
    <col min="15383" max="15384" width="9.453125" style="407" bestFit="1" customWidth="1"/>
    <col min="15385" max="15385" width="9.36328125" style="407" customWidth="1"/>
    <col min="15386" max="15386" width="8.90625" style="407" customWidth="1"/>
    <col min="15387" max="15616" width="0" style="407" hidden="1"/>
    <col min="15617" max="15617" width="10.90625" style="407" customWidth="1"/>
    <col min="15618" max="15618" width="9.81640625" style="407" bestFit="1" customWidth="1"/>
    <col min="15619" max="15620" width="7.36328125" style="407" customWidth="1"/>
    <col min="15621" max="15621" width="7.453125" style="407" customWidth="1"/>
    <col min="15622" max="15622" width="10.90625" style="407" customWidth="1"/>
    <col min="15623" max="15623" width="7.90625" style="407" customWidth="1"/>
    <col min="15624" max="15626" width="7.36328125" style="407" customWidth="1"/>
    <col min="15627" max="15627" width="10.90625" style="407" customWidth="1"/>
    <col min="15628" max="15628" width="7.90625" style="407" customWidth="1"/>
    <col min="15629" max="15631" width="7.36328125" style="407" customWidth="1"/>
    <col min="15632" max="15632" width="10.90625" style="407" customWidth="1"/>
    <col min="15633" max="15633" width="7.90625" style="407" customWidth="1"/>
    <col min="15634" max="15636" width="7.36328125" style="407" customWidth="1"/>
    <col min="15637" max="15637" width="10.90625" style="407" customWidth="1"/>
    <col min="15638" max="15638" width="10.453125" style="407" bestFit="1" customWidth="1"/>
    <col min="15639" max="15640" width="9.453125" style="407" bestFit="1" customWidth="1"/>
    <col min="15641" max="15641" width="9.36328125" style="407" customWidth="1"/>
    <col min="15642" max="15642" width="8.90625" style="407" customWidth="1"/>
    <col min="15643" max="15872" width="0" style="407" hidden="1"/>
    <col min="15873" max="15873" width="10.90625" style="407" customWidth="1"/>
    <col min="15874" max="15874" width="9.81640625" style="407" bestFit="1" customWidth="1"/>
    <col min="15875" max="15876" width="7.36328125" style="407" customWidth="1"/>
    <col min="15877" max="15877" width="7.453125" style="407" customWidth="1"/>
    <col min="15878" max="15878" width="10.90625" style="407" customWidth="1"/>
    <col min="15879" max="15879" width="7.90625" style="407" customWidth="1"/>
    <col min="15880" max="15882" width="7.36328125" style="407" customWidth="1"/>
    <col min="15883" max="15883" width="10.90625" style="407" customWidth="1"/>
    <col min="15884" max="15884" width="7.90625" style="407" customWidth="1"/>
    <col min="15885" max="15887" width="7.36328125" style="407" customWidth="1"/>
    <col min="15888" max="15888" width="10.90625" style="407" customWidth="1"/>
    <col min="15889" max="15889" width="7.90625" style="407" customWidth="1"/>
    <col min="15890" max="15892" width="7.36328125" style="407" customWidth="1"/>
    <col min="15893" max="15893" width="10.90625" style="407" customWidth="1"/>
    <col min="15894" max="15894" width="10.453125" style="407" bestFit="1" customWidth="1"/>
    <col min="15895" max="15896" width="9.453125" style="407" bestFit="1" customWidth="1"/>
    <col min="15897" max="15897" width="9.36328125" style="407" customWidth="1"/>
    <col min="15898" max="15898" width="8.90625" style="407" customWidth="1"/>
    <col min="15899" max="16128" width="0" style="407" hidden="1"/>
    <col min="16129" max="16129" width="10.90625" style="407" customWidth="1"/>
    <col min="16130" max="16130" width="9.81640625" style="407" bestFit="1" customWidth="1"/>
    <col min="16131" max="16132" width="7.36328125" style="407" customWidth="1"/>
    <col min="16133" max="16133" width="7.453125" style="407" customWidth="1"/>
    <col min="16134" max="16134" width="10.90625" style="407" customWidth="1"/>
    <col min="16135" max="16135" width="7.90625" style="407" customWidth="1"/>
    <col min="16136" max="16138" width="7.36328125" style="407" customWidth="1"/>
    <col min="16139" max="16139" width="10.90625" style="407" customWidth="1"/>
    <col min="16140" max="16140" width="7.90625" style="407" customWidth="1"/>
    <col min="16141" max="16143" width="7.36328125" style="407" customWidth="1"/>
    <col min="16144" max="16144" width="10.90625" style="407" customWidth="1"/>
    <col min="16145" max="16145" width="7.90625" style="407" customWidth="1"/>
    <col min="16146" max="16148" width="7.36328125" style="407" customWidth="1"/>
    <col min="16149" max="16149" width="10.90625" style="407" customWidth="1"/>
    <col min="16150" max="16150" width="10.453125" style="407" bestFit="1" customWidth="1"/>
    <col min="16151" max="16152" width="9.453125" style="407" bestFit="1" customWidth="1"/>
    <col min="16153" max="16153" width="9.36328125" style="407" customWidth="1"/>
    <col min="16154" max="16154" width="8.90625" style="407" customWidth="1"/>
    <col min="16155" max="16384" width="0" style="407" hidden="1"/>
  </cols>
  <sheetData>
    <row r="1" spans="1:25" ht="20.25" customHeight="1" x14ac:dyDescent="0.2">
      <c r="A1" s="402" t="s">
        <v>916</v>
      </c>
      <c r="B1" s="403" t="s">
        <v>42</v>
      </c>
      <c r="C1" s="403" t="s">
        <v>69</v>
      </c>
      <c r="D1" s="403" t="s">
        <v>70</v>
      </c>
      <c r="E1" s="404" t="s">
        <v>43</v>
      </c>
      <c r="F1" s="402" t="s">
        <v>209</v>
      </c>
      <c r="G1" s="403" t="s">
        <v>42</v>
      </c>
      <c r="H1" s="403" t="s">
        <v>69</v>
      </c>
      <c r="I1" s="403" t="s">
        <v>70</v>
      </c>
      <c r="J1" s="404" t="s">
        <v>43</v>
      </c>
      <c r="K1" s="402" t="s">
        <v>209</v>
      </c>
      <c r="L1" s="403" t="s">
        <v>42</v>
      </c>
      <c r="M1" s="403" t="s">
        <v>69</v>
      </c>
      <c r="N1" s="403" t="s">
        <v>70</v>
      </c>
      <c r="O1" s="404" t="s">
        <v>43</v>
      </c>
      <c r="P1" s="402" t="s">
        <v>209</v>
      </c>
      <c r="Q1" s="403" t="s">
        <v>42</v>
      </c>
      <c r="R1" s="403" t="s">
        <v>69</v>
      </c>
      <c r="S1" s="403" t="s">
        <v>70</v>
      </c>
      <c r="T1" s="404" t="s">
        <v>43</v>
      </c>
      <c r="U1" s="405" t="s">
        <v>209</v>
      </c>
      <c r="V1" s="403" t="s">
        <v>42</v>
      </c>
      <c r="W1" s="403" t="s">
        <v>69</v>
      </c>
      <c r="X1" s="403" t="s">
        <v>70</v>
      </c>
      <c r="Y1" s="406" t="s">
        <v>43</v>
      </c>
    </row>
    <row r="2" spans="1:25" s="408" customFormat="1" ht="20.25" customHeight="1" x14ac:dyDescent="0.2">
      <c r="A2" s="486" t="s">
        <v>917</v>
      </c>
      <c r="B2" s="487">
        <v>601</v>
      </c>
      <c r="C2" s="487">
        <v>290</v>
      </c>
      <c r="D2" s="487">
        <v>311</v>
      </c>
      <c r="E2" s="488">
        <v>261</v>
      </c>
      <c r="F2" s="489" t="s">
        <v>780</v>
      </c>
      <c r="G2" s="487">
        <v>181</v>
      </c>
      <c r="H2" s="487">
        <v>83</v>
      </c>
      <c r="I2" s="487">
        <v>98</v>
      </c>
      <c r="J2" s="488">
        <v>88</v>
      </c>
      <c r="K2" s="489" t="s">
        <v>939</v>
      </c>
      <c r="L2" s="487">
        <v>122</v>
      </c>
      <c r="M2" s="487">
        <v>55</v>
      </c>
      <c r="N2" s="487">
        <v>67</v>
      </c>
      <c r="O2" s="488">
        <v>56</v>
      </c>
      <c r="P2" s="490" t="s">
        <v>213</v>
      </c>
      <c r="Q2" s="487">
        <v>24</v>
      </c>
      <c r="R2" s="487">
        <v>13</v>
      </c>
      <c r="S2" s="487">
        <v>11</v>
      </c>
      <c r="T2" s="488">
        <v>7</v>
      </c>
      <c r="U2" s="490" t="s">
        <v>214</v>
      </c>
      <c r="V2" s="491">
        <v>87</v>
      </c>
      <c r="W2" s="487">
        <v>40</v>
      </c>
      <c r="X2" s="487">
        <v>47</v>
      </c>
      <c r="Y2" s="492">
        <v>38</v>
      </c>
    </row>
    <row r="3" spans="1:25" s="408" customFormat="1" ht="20.25" customHeight="1" x14ac:dyDescent="0.2">
      <c r="A3" s="486" t="s">
        <v>779</v>
      </c>
      <c r="B3" s="487">
        <v>496</v>
      </c>
      <c r="C3" s="487">
        <v>220</v>
      </c>
      <c r="D3" s="487">
        <v>276</v>
      </c>
      <c r="E3" s="488">
        <v>228</v>
      </c>
      <c r="F3" s="489" t="s">
        <v>782</v>
      </c>
      <c r="G3" s="487">
        <v>143</v>
      </c>
      <c r="H3" s="487">
        <v>61</v>
      </c>
      <c r="I3" s="487">
        <v>82</v>
      </c>
      <c r="J3" s="488">
        <v>68</v>
      </c>
      <c r="K3" s="489" t="s">
        <v>215</v>
      </c>
      <c r="L3" s="487">
        <v>147</v>
      </c>
      <c r="M3" s="487">
        <v>71</v>
      </c>
      <c r="N3" s="487">
        <v>76</v>
      </c>
      <c r="O3" s="488">
        <v>53</v>
      </c>
      <c r="P3" s="493" t="s">
        <v>216</v>
      </c>
      <c r="Q3" s="494">
        <v>5628</v>
      </c>
      <c r="R3" s="494">
        <v>2764</v>
      </c>
      <c r="S3" s="494">
        <v>2864</v>
      </c>
      <c r="T3" s="495">
        <v>2344</v>
      </c>
      <c r="U3" s="490" t="s">
        <v>217</v>
      </c>
      <c r="V3" s="491">
        <v>142</v>
      </c>
      <c r="W3" s="487">
        <v>70</v>
      </c>
      <c r="X3" s="487">
        <v>72</v>
      </c>
      <c r="Y3" s="492">
        <v>68</v>
      </c>
    </row>
    <row r="4" spans="1:25" s="408" customFormat="1" ht="20.25" customHeight="1" x14ac:dyDescent="0.2">
      <c r="A4" s="486" t="s">
        <v>781</v>
      </c>
      <c r="B4" s="487">
        <v>1612</v>
      </c>
      <c r="C4" s="487">
        <v>733</v>
      </c>
      <c r="D4" s="487">
        <v>879</v>
      </c>
      <c r="E4" s="488">
        <v>736</v>
      </c>
      <c r="F4" s="489" t="s">
        <v>784</v>
      </c>
      <c r="G4" s="487">
        <v>7</v>
      </c>
      <c r="H4" s="487">
        <v>2</v>
      </c>
      <c r="I4" s="487">
        <v>5</v>
      </c>
      <c r="J4" s="488">
        <v>3</v>
      </c>
      <c r="K4" s="489" t="s">
        <v>218</v>
      </c>
      <c r="L4" s="487">
        <v>120</v>
      </c>
      <c r="M4" s="487">
        <v>54</v>
      </c>
      <c r="N4" s="487">
        <v>66</v>
      </c>
      <c r="O4" s="488">
        <v>56</v>
      </c>
      <c r="P4" s="489" t="s">
        <v>785</v>
      </c>
      <c r="Q4" s="487">
        <v>12</v>
      </c>
      <c r="R4" s="487">
        <v>7</v>
      </c>
      <c r="S4" s="487">
        <v>5</v>
      </c>
      <c r="T4" s="488">
        <v>7</v>
      </c>
      <c r="U4" s="490" t="s">
        <v>219</v>
      </c>
      <c r="V4" s="491">
        <v>127</v>
      </c>
      <c r="W4" s="487">
        <v>46</v>
      </c>
      <c r="X4" s="487">
        <v>81</v>
      </c>
      <c r="Y4" s="492">
        <v>57</v>
      </c>
    </row>
    <row r="5" spans="1:25" s="408" customFormat="1" ht="20.25" customHeight="1" x14ac:dyDescent="0.2">
      <c r="A5" s="486" t="s">
        <v>783</v>
      </c>
      <c r="B5" s="487">
        <v>1048</v>
      </c>
      <c r="C5" s="487">
        <v>481</v>
      </c>
      <c r="D5" s="487">
        <v>567</v>
      </c>
      <c r="E5" s="488">
        <v>462</v>
      </c>
      <c r="F5" s="489" t="s">
        <v>221</v>
      </c>
      <c r="G5" s="487">
        <v>184</v>
      </c>
      <c r="H5" s="487">
        <v>90</v>
      </c>
      <c r="I5" s="487">
        <v>94</v>
      </c>
      <c r="J5" s="488">
        <v>79</v>
      </c>
      <c r="K5" s="490" t="s">
        <v>222</v>
      </c>
      <c r="L5" s="487">
        <v>216</v>
      </c>
      <c r="M5" s="487">
        <v>94</v>
      </c>
      <c r="N5" s="487">
        <v>122</v>
      </c>
      <c r="O5" s="488">
        <v>87</v>
      </c>
      <c r="P5" s="489" t="s">
        <v>786</v>
      </c>
      <c r="Q5" s="487">
        <v>6</v>
      </c>
      <c r="R5" s="487">
        <v>3</v>
      </c>
      <c r="S5" s="487">
        <v>3</v>
      </c>
      <c r="T5" s="488">
        <v>2</v>
      </c>
      <c r="U5" s="493" t="s">
        <v>223</v>
      </c>
      <c r="V5" s="494">
        <v>4673</v>
      </c>
      <c r="W5" s="494">
        <v>2261</v>
      </c>
      <c r="X5" s="494">
        <v>2412</v>
      </c>
      <c r="Y5" s="496">
        <v>2054</v>
      </c>
    </row>
    <row r="6" spans="1:25" s="408" customFormat="1" ht="20.25" customHeight="1" x14ac:dyDescent="0.2">
      <c r="A6" s="486" t="s">
        <v>220</v>
      </c>
      <c r="B6" s="487">
        <v>2882</v>
      </c>
      <c r="C6" s="487">
        <v>1364</v>
      </c>
      <c r="D6" s="487">
        <v>1518</v>
      </c>
      <c r="E6" s="488">
        <v>1081</v>
      </c>
      <c r="F6" s="490" t="s">
        <v>787</v>
      </c>
      <c r="G6" s="487">
        <v>59</v>
      </c>
      <c r="H6" s="487">
        <v>31</v>
      </c>
      <c r="I6" s="487">
        <v>28</v>
      </c>
      <c r="J6" s="488">
        <v>27</v>
      </c>
      <c r="K6" s="489" t="s">
        <v>225</v>
      </c>
      <c r="L6" s="487">
        <v>63</v>
      </c>
      <c r="M6" s="487">
        <v>25</v>
      </c>
      <c r="N6" s="487">
        <v>38</v>
      </c>
      <c r="O6" s="488">
        <v>47</v>
      </c>
      <c r="P6" s="489" t="s">
        <v>226</v>
      </c>
      <c r="Q6" s="487">
        <v>42</v>
      </c>
      <c r="R6" s="487">
        <v>18</v>
      </c>
      <c r="S6" s="487">
        <v>24</v>
      </c>
      <c r="T6" s="497">
        <v>15</v>
      </c>
      <c r="U6" s="489" t="s">
        <v>788</v>
      </c>
      <c r="V6" s="487">
        <v>202</v>
      </c>
      <c r="W6" s="487">
        <v>94</v>
      </c>
      <c r="X6" s="487">
        <v>108</v>
      </c>
      <c r="Y6" s="492">
        <v>99</v>
      </c>
    </row>
    <row r="7" spans="1:25" s="408" customFormat="1" ht="20.25" customHeight="1" x14ac:dyDescent="0.2">
      <c r="A7" s="486" t="s">
        <v>224</v>
      </c>
      <c r="B7" s="487">
        <v>1769</v>
      </c>
      <c r="C7" s="487">
        <v>853</v>
      </c>
      <c r="D7" s="487">
        <v>916</v>
      </c>
      <c r="E7" s="488">
        <v>591</v>
      </c>
      <c r="F7" s="489" t="s">
        <v>227</v>
      </c>
      <c r="G7" s="487">
        <v>60</v>
      </c>
      <c r="H7" s="487">
        <v>30</v>
      </c>
      <c r="I7" s="487">
        <v>30</v>
      </c>
      <c r="J7" s="488">
        <v>30</v>
      </c>
      <c r="K7" s="489" t="s">
        <v>228</v>
      </c>
      <c r="L7" s="487">
        <v>96</v>
      </c>
      <c r="M7" s="487">
        <v>51</v>
      </c>
      <c r="N7" s="487">
        <v>45</v>
      </c>
      <c r="O7" s="488">
        <v>42</v>
      </c>
      <c r="P7" s="489" t="s">
        <v>790</v>
      </c>
      <c r="Q7" s="487">
        <v>248</v>
      </c>
      <c r="R7" s="487">
        <v>126</v>
      </c>
      <c r="S7" s="487">
        <v>122</v>
      </c>
      <c r="T7" s="497">
        <v>112</v>
      </c>
      <c r="U7" s="490" t="s">
        <v>791</v>
      </c>
      <c r="V7" s="491">
        <v>160</v>
      </c>
      <c r="W7" s="487">
        <v>85</v>
      </c>
      <c r="X7" s="487">
        <v>75</v>
      </c>
      <c r="Y7" s="492">
        <v>75</v>
      </c>
    </row>
    <row r="8" spans="1:25" s="408" customFormat="1" ht="20.25" customHeight="1" x14ac:dyDescent="0.2">
      <c r="A8" s="486" t="s">
        <v>789</v>
      </c>
      <c r="B8" s="487">
        <v>260</v>
      </c>
      <c r="C8" s="487">
        <v>119</v>
      </c>
      <c r="D8" s="487">
        <v>141</v>
      </c>
      <c r="E8" s="488">
        <v>93</v>
      </c>
      <c r="F8" s="489" t="s">
        <v>229</v>
      </c>
      <c r="G8" s="487">
        <v>138</v>
      </c>
      <c r="H8" s="487">
        <v>64</v>
      </c>
      <c r="I8" s="487">
        <v>74</v>
      </c>
      <c r="J8" s="488">
        <v>64</v>
      </c>
      <c r="K8" s="489" t="s">
        <v>230</v>
      </c>
      <c r="L8" s="487">
        <v>81</v>
      </c>
      <c r="M8" s="487">
        <v>40</v>
      </c>
      <c r="N8" s="487">
        <v>41</v>
      </c>
      <c r="O8" s="488">
        <v>34</v>
      </c>
      <c r="P8" s="489" t="s">
        <v>792</v>
      </c>
      <c r="Q8" s="487">
        <v>154</v>
      </c>
      <c r="R8" s="487">
        <v>69</v>
      </c>
      <c r="S8" s="487">
        <v>85</v>
      </c>
      <c r="T8" s="497">
        <v>72</v>
      </c>
      <c r="U8" s="490" t="s">
        <v>793</v>
      </c>
      <c r="V8" s="491">
        <v>75</v>
      </c>
      <c r="W8" s="487">
        <v>39</v>
      </c>
      <c r="X8" s="487">
        <v>36</v>
      </c>
      <c r="Y8" s="492">
        <v>35</v>
      </c>
    </row>
    <row r="9" spans="1:25" s="408" customFormat="1" ht="20.25" customHeight="1" x14ac:dyDescent="0.2">
      <c r="A9" s="498" t="s">
        <v>181</v>
      </c>
      <c r="B9" s="487">
        <v>374</v>
      </c>
      <c r="C9" s="487">
        <v>173</v>
      </c>
      <c r="D9" s="487">
        <v>201</v>
      </c>
      <c r="E9" s="488">
        <v>168</v>
      </c>
      <c r="F9" s="489" t="s">
        <v>232</v>
      </c>
      <c r="G9" s="487">
        <v>32</v>
      </c>
      <c r="H9" s="487">
        <v>13</v>
      </c>
      <c r="I9" s="487">
        <v>19</v>
      </c>
      <c r="J9" s="488">
        <v>15</v>
      </c>
      <c r="K9" s="489" t="s">
        <v>233</v>
      </c>
      <c r="L9" s="487">
        <v>62</v>
      </c>
      <c r="M9" s="487">
        <v>33</v>
      </c>
      <c r="N9" s="487">
        <v>29</v>
      </c>
      <c r="O9" s="488">
        <v>21</v>
      </c>
      <c r="P9" s="489" t="s">
        <v>794</v>
      </c>
      <c r="Q9" s="487">
        <v>113</v>
      </c>
      <c r="R9" s="487">
        <v>51</v>
      </c>
      <c r="S9" s="487">
        <v>62</v>
      </c>
      <c r="T9" s="497">
        <v>46</v>
      </c>
      <c r="U9" s="490" t="s">
        <v>795</v>
      </c>
      <c r="V9" s="491">
        <v>22</v>
      </c>
      <c r="W9" s="487">
        <v>10</v>
      </c>
      <c r="X9" s="487">
        <v>12</v>
      </c>
      <c r="Y9" s="492">
        <v>12</v>
      </c>
    </row>
    <row r="10" spans="1:25" s="408" customFormat="1" ht="20.25" customHeight="1" x14ac:dyDescent="0.2">
      <c r="A10" s="486" t="s">
        <v>231</v>
      </c>
      <c r="B10" s="487">
        <v>6</v>
      </c>
      <c r="C10" s="487">
        <v>4</v>
      </c>
      <c r="D10" s="487">
        <v>2</v>
      </c>
      <c r="E10" s="488">
        <v>5</v>
      </c>
      <c r="F10" s="489" t="s">
        <v>235</v>
      </c>
      <c r="G10" s="487">
        <v>82</v>
      </c>
      <c r="H10" s="487">
        <v>35</v>
      </c>
      <c r="I10" s="487">
        <v>47</v>
      </c>
      <c r="J10" s="488">
        <v>41</v>
      </c>
      <c r="K10" s="489" t="s">
        <v>236</v>
      </c>
      <c r="L10" s="487">
        <v>77</v>
      </c>
      <c r="M10" s="487">
        <v>41</v>
      </c>
      <c r="N10" s="487">
        <v>36</v>
      </c>
      <c r="O10" s="488">
        <v>28</v>
      </c>
      <c r="P10" s="489" t="s">
        <v>796</v>
      </c>
      <c r="Q10" s="487">
        <v>78</v>
      </c>
      <c r="R10" s="487">
        <v>40</v>
      </c>
      <c r="S10" s="487">
        <v>38</v>
      </c>
      <c r="T10" s="497">
        <v>35</v>
      </c>
      <c r="U10" s="490" t="s">
        <v>180</v>
      </c>
      <c r="V10" s="491">
        <v>192</v>
      </c>
      <c r="W10" s="487">
        <v>92</v>
      </c>
      <c r="X10" s="487">
        <v>100</v>
      </c>
      <c r="Y10" s="492">
        <v>91</v>
      </c>
    </row>
    <row r="11" spans="1:25" s="408" customFormat="1" ht="20.25" customHeight="1" x14ac:dyDescent="0.2">
      <c r="A11" s="486" t="s">
        <v>234</v>
      </c>
      <c r="B11" s="487">
        <v>407</v>
      </c>
      <c r="C11" s="487">
        <v>199</v>
      </c>
      <c r="D11" s="487">
        <v>208</v>
      </c>
      <c r="E11" s="488">
        <v>138</v>
      </c>
      <c r="F11" s="489" t="s">
        <v>238</v>
      </c>
      <c r="G11" s="487">
        <v>182</v>
      </c>
      <c r="H11" s="487">
        <v>84</v>
      </c>
      <c r="I11" s="487">
        <v>98</v>
      </c>
      <c r="J11" s="488">
        <v>74</v>
      </c>
      <c r="K11" s="489" t="s">
        <v>239</v>
      </c>
      <c r="L11" s="487">
        <v>130</v>
      </c>
      <c r="M11" s="487">
        <v>63</v>
      </c>
      <c r="N11" s="487">
        <v>67</v>
      </c>
      <c r="O11" s="488">
        <v>51</v>
      </c>
      <c r="P11" s="489" t="s">
        <v>797</v>
      </c>
      <c r="Q11" s="487">
        <v>45</v>
      </c>
      <c r="R11" s="487">
        <v>20</v>
      </c>
      <c r="S11" s="487">
        <v>25</v>
      </c>
      <c r="T11" s="497">
        <v>21</v>
      </c>
      <c r="U11" s="490" t="s">
        <v>940</v>
      </c>
      <c r="V11" s="491">
        <v>71</v>
      </c>
      <c r="W11" s="487">
        <v>30</v>
      </c>
      <c r="X11" s="487">
        <v>41</v>
      </c>
      <c r="Y11" s="492">
        <v>35</v>
      </c>
    </row>
    <row r="12" spans="1:25" s="408" customFormat="1" ht="20.25" customHeight="1" x14ac:dyDescent="0.2">
      <c r="A12" s="486" t="s">
        <v>237</v>
      </c>
      <c r="B12" s="487">
        <v>301</v>
      </c>
      <c r="C12" s="487">
        <v>150</v>
      </c>
      <c r="D12" s="487">
        <v>151</v>
      </c>
      <c r="E12" s="488">
        <v>114</v>
      </c>
      <c r="F12" s="489" t="s">
        <v>241</v>
      </c>
      <c r="G12" s="487">
        <v>840</v>
      </c>
      <c r="H12" s="487">
        <v>400</v>
      </c>
      <c r="I12" s="487">
        <v>440</v>
      </c>
      <c r="J12" s="488">
        <v>330</v>
      </c>
      <c r="K12" s="489" t="s">
        <v>242</v>
      </c>
      <c r="L12" s="487">
        <v>920</v>
      </c>
      <c r="M12" s="487">
        <v>446</v>
      </c>
      <c r="N12" s="487">
        <v>474</v>
      </c>
      <c r="O12" s="488">
        <v>372</v>
      </c>
      <c r="P12" s="489" t="s">
        <v>798</v>
      </c>
      <c r="Q12" s="487">
        <v>117</v>
      </c>
      <c r="R12" s="487">
        <v>56</v>
      </c>
      <c r="S12" s="487">
        <v>61</v>
      </c>
      <c r="T12" s="497">
        <v>54</v>
      </c>
      <c r="U12" s="490" t="s">
        <v>799</v>
      </c>
      <c r="V12" s="491">
        <v>41</v>
      </c>
      <c r="W12" s="487">
        <v>12</v>
      </c>
      <c r="X12" s="487">
        <v>29</v>
      </c>
      <c r="Y12" s="492">
        <v>26</v>
      </c>
    </row>
    <row r="13" spans="1:25" s="408" customFormat="1" ht="20.25" customHeight="1" x14ac:dyDescent="0.2">
      <c r="A13" s="486" t="s">
        <v>240</v>
      </c>
      <c r="B13" s="487">
        <v>150</v>
      </c>
      <c r="C13" s="487">
        <v>72</v>
      </c>
      <c r="D13" s="487">
        <v>78</v>
      </c>
      <c r="E13" s="488">
        <v>60</v>
      </c>
      <c r="F13" s="489" t="s">
        <v>244</v>
      </c>
      <c r="G13" s="487">
        <v>23</v>
      </c>
      <c r="H13" s="487">
        <v>12</v>
      </c>
      <c r="I13" s="487">
        <v>11</v>
      </c>
      <c r="J13" s="488">
        <v>13</v>
      </c>
      <c r="K13" s="489" t="s">
        <v>245</v>
      </c>
      <c r="L13" s="487">
        <v>167</v>
      </c>
      <c r="M13" s="487">
        <v>77</v>
      </c>
      <c r="N13" s="487">
        <v>90</v>
      </c>
      <c r="O13" s="488">
        <v>82</v>
      </c>
      <c r="P13" s="489" t="s">
        <v>800</v>
      </c>
      <c r="Q13" s="487">
        <v>128</v>
      </c>
      <c r="R13" s="487">
        <v>60</v>
      </c>
      <c r="S13" s="487">
        <v>68</v>
      </c>
      <c r="T13" s="497">
        <v>61</v>
      </c>
      <c r="U13" s="490" t="s">
        <v>801</v>
      </c>
      <c r="V13" s="491">
        <v>158</v>
      </c>
      <c r="W13" s="487">
        <v>77</v>
      </c>
      <c r="X13" s="487">
        <v>81</v>
      </c>
      <c r="Y13" s="492">
        <v>83</v>
      </c>
    </row>
    <row r="14" spans="1:25" s="408" customFormat="1" ht="20.25" customHeight="1" x14ac:dyDescent="0.2">
      <c r="A14" s="486" t="s">
        <v>243</v>
      </c>
      <c r="B14" s="487">
        <v>140</v>
      </c>
      <c r="C14" s="487">
        <v>64</v>
      </c>
      <c r="D14" s="487">
        <v>76</v>
      </c>
      <c r="E14" s="488">
        <v>49</v>
      </c>
      <c r="F14" s="489" t="s">
        <v>247</v>
      </c>
      <c r="G14" s="487">
        <v>123</v>
      </c>
      <c r="H14" s="487">
        <v>56</v>
      </c>
      <c r="I14" s="487">
        <v>67</v>
      </c>
      <c r="J14" s="488">
        <v>51</v>
      </c>
      <c r="K14" s="499" t="s">
        <v>248</v>
      </c>
      <c r="L14" s="494">
        <v>3910</v>
      </c>
      <c r="M14" s="494">
        <v>1855</v>
      </c>
      <c r="N14" s="494">
        <v>2055</v>
      </c>
      <c r="O14" s="495">
        <v>1710</v>
      </c>
      <c r="P14" s="489" t="s">
        <v>802</v>
      </c>
      <c r="Q14" s="487">
        <v>170</v>
      </c>
      <c r="R14" s="487">
        <v>80</v>
      </c>
      <c r="S14" s="487">
        <v>90</v>
      </c>
      <c r="T14" s="497">
        <v>82</v>
      </c>
      <c r="U14" s="490" t="s">
        <v>803</v>
      </c>
      <c r="V14" s="491">
        <v>440</v>
      </c>
      <c r="W14" s="487">
        <v>219</v>
      </c>
      <c r="X14" s="487">
        <v>221</v>
      </c>
      <c r="Y14" s="492">
        <v>195</v>
      </c>
    </row>
    <row r="15" spans="1:25" s="408" customFormat="1" ht="20.25" customHeight="1" x14ac:dyDescent="0.2">
      <c r="A15" s="486" t="s">
        <v>246</v>
      </c>
      <c r="B15" s="487">
        <v>241</v>
      </c>
      <c r="C15" s="487">
        <v>118</v>
      </c>
      <c r="D15" s="487">
        <v>123</v>
      </c>
      <c r="E15" s="488">
        <v>105</v>
      </c>
      <c r="F15" s="489" t="s">
        <v>804</v>
      </c>
      <c r="G15" s="487">
        <v>5</v>
      </c>
      <c r="H15" s="487">
        <v>3</v>
      </c>
      <c r="I15" s="487">
        <v>2</v>
      </c>
      <c r="J15" s="488">
        <v>4</v>
      </c>
      <c r="K15" s="489" t="s">
        <v>250</v>
      </c>
      <c r="L15" s="487">
        <v>357</v>
      </c>
      <c r="M15" s="487">
        <v>161</v>
      </c>
      <c r="N15" s="487">
        <v>196</v>
      </c>
      <c r="O15" s="488">
        <v>161</v>
      </c>
      <c r="P15" s="489" t="s">
        <v>805</v>
      </c>
      <c r="Q15" s="487">
        <v>58</v>
      </c>
      <c r="R15" s="487">
        <v>27</v>
      </c>
      <c r="S15" s="487">
        <v>31</v>
      </c>
      <c r="T15" s="497">
        <v>35</v>
      </c>
      <c r="U15" s="490" t="s">
        <v>806</v>
      </c>
      <c r="V15" s="491">
        <v>403</v>
      </c>
      <c r="W15" s="487">
        <v>183</v>
      </c>
      <c r="X15" s="487">
        <v>220</v>
      </c>
      <c r="Y15" s="492">
        <v>210</v>
      </c>
    </row>
    <row r="16" spans="1:25" s="408" customFormat="1" ht="20.25" customHeight="1" x14ac:dyDescent="0.2">
      <c r="A16" s="486" t="s">
        <v>249</v>
      </c>
      <c r="B16" s="487">
        <v>296</v>
      </c>
      <c r="C16" s="487">
        <v>146</v>
      </c>
      <c r="D16" s="487">
        <v>150</v>
      </c>
      <c r="E16" s="488">
        <v>118</v>
      </c>
      <c r="F16" s="489" t="s">
        <v>252</v>
      </c>
      <c r="G16" s="487">
        <v>307</v>
      </c>
      <c r="H16" s="487">
        <v>146</v>
      </c>
      <c r="I16" s="487">
        <v>161</v>
      </c>
      <c r="J16" s="488">
        <v>125</v>
      </c>
      <c r="K16" s="489" t="s">
        <v>253</v>
      </c>
      <c r="L16" s="487">
        <v>285</v>
      </c>
      <c r="M16" s="487">
        <v>144</v>
      </c>
      <c r="N16" s="487">
        <v>141</v>
      </c>
      <c r="O16" s="488">
        <v>112</v>
      </c>
      <c r="P16" s="489" t="s">
        <v>807</v>
      </c>
      <c r="Q16" s="487">
        <v>89</v>
      </c>
      <c r="R16" s="487">
        <v>39</v>
      </c>
      <c r="S16" s="487">
        <v>50</v>
      </c>
      <c r="T16" s="497">
        <v>48</v>
      </c>
      <c r="U16" s="490" t="s">
        <v>254</v>
      </c>
      <c r="V16" s="491">
        <v>244</v>
      </c>
      <c r="W16" s="487">
        <v>110</v>
      </c>
      <c r="X16" s="487">
        <v>134</v>
      </c>
      <c r="Y16" s="492">
        <v>154</v>
      </c>
    </row>
    <row r="17" spans="1:25" s="408" customFormat="1" ht="20.25" customHeight="1" x14ac:dyDescent="0.2">
      <c r="A17" s="486" t="s">
        <v>251</v>
      </c>
      <c r="B17" s="487">
        <v>325</v>
      </c>
      <c r="C17" s="487">
        <v>143</v>
      </c>
      <c r="D17" s="487">
        <v>182</v>
      </c>
      <c r="E17" s="488">
        <v>112</v>
      </c>
      <c r="F17" s="489" t="s">
        <v>808</v>
      </c>
      <c r="G17" s="487">
        <v>106</v>
      </c>
      <c r="H17" s="487">
        <v>52</v>
      </c>
      <c r="I17" s="487">
        <v>54</v>
      </c>
      <c r="J17" s="488">
        <v>45</v>
      </c>
      <c r="K17" s="489" t="s">
        <v>256</v>
      </c>
      <c r="L17" s="487">
        <v>134</v>
      </c>
      <c r="M17" s="487">
        <v>65</v>
      </c>
      <c r="N17" s="487">
        <v>69</v>
      </c>
      <c r="O17" s="497">
        <v>52</v>
      </c>
      <c r="P17" s="490" t="s">
        <v>180</v>
      </c>
      <c r="Q17" s="491">
        <v>33</v>
      </c>
      <c r="R17" s="487">
        <v>17</v>
      </c>
      <c r="S17" s="487">
        <v>16</v>
      </c>
      <c r="T17" s="488">
        <v>19</v>
      </c>
      <c r="U17" s="489" t="s">
        <v>257</v>
      </c>
      <c r="V17" s="487">
        <v>586</v>
      </c>
      <c r="W17" s="487">
        <v>267</v>
      </c>
      <c r="X17" s="487">
        <v>319</v>
      </c>
      <c r="Y17" s="492">
        <v>287</v>
      </c>
    </row>
    <row r="18" spans="1:25" s="408" customFormat="1" ht="20.25" customHeight="1" x14ac:dyDescent="0.2">
      <c r="A18" s="486" t="s">
        <v>255</v>
      </c>
      <c r="B18" s="487">
        <v>30</v>
      </c>
      <c r="C18" s="487">
        <v>17</v>
      </c>
      <c r="D18" s="487">
        <v>13</v>
      </c>
      <c r="E18" s="488">
        <v>11</v>
      </c>
      <c r="F18" s="489" t="s">
        <v>258</v>
      </c>
      <c r="G18" s="487">
        <v>160</v>
      </c>
      <c r="H18" s="487">
        <v>85</v>
      </c>
      <c r="I18" s="487">
        <v>75</v>
      </c>
      <c r="J18" s="488">
        <v>62</v>
      </c>
      <c r="K18" s="489" t="s">
        <v>259</v>
      </c>
      <c r="L18" s="487">
        <v>27</v>
      </c>
      <c r="M18" s="487">
        <v>16</v>
      </c>
      <c r="N18" s="487">
        <v>11</v>
      </c>
      <c r="O18" s="497">
        <v>10</v>
      </c>
      <c r="P18" s="490" t="s">
        <v>791</v>
      </c>
      <c r="Q18" s="491">
        <v>56</v>
      </c>
      <c r="R18" s="487">
        <v>28</v>
      </c>
      <c r="S18" s="487">
        <v>28</v>
      </c>
      <c r="T18" s="488">
        <v>35</v>
      </c>
      <c r="U18" s="489" t="s">
        <v>260</v>
      </c>
      <c r="V18" s="487">
        <v>151</v>
      </c>
      <c r="W18" s="487">
        <v>63</v>
      </c>
      <c r="X18" s="487">
        <v>88</v>
      </c>
      <c r="Y18" s="492">
        <v>77</v>
      </c>
    </row>
    <row r="19" spans="1:25" s="408" customFormat="1" ht="20.25" customHeight="1" x14ac:dyDescent="0.2">
      <c r="A19" s="486" t="s">
        <v>809</v>
      </c>
      <c r="B19" s="487">
        <v>194</v>
      </c>
      <c r="C19" s="487">
        <v>89</v>
      </c>
      <c r="D19" s="487">
        <v>105</v>
      </c>
      <c r="E19" s="488">
        <v>66</v>
      </c>
      <c r="F19" s="489" t="s">
        <v>261</v>
      </c>
      <c r="G19" s="487">
        <v>250</v>
      </c>
      <c r="H19" s="487">
        <v>107</v>
      </c>
      <c r="I19" s="487">
        <v>143</v>
      </c>
      <c r="J19" s="488">
        <v>106</v>
      </c>
      <c r="K19" s="489" t="s">
        <v>262</v>
      </c>
      <c r="L19" s="487">
        <v>496</v>
      </c>
      <c r="M19" s="487">
        <v>246</v>
      </c>
      <c r="N19" s="487">
        <v>250</v>
      </c>
      <c r="O19" s="497">
        <v>217</v>
      </c>
      <c r="P19" s="490" t="s">
        <v>263</v>
      </c>
      <c r="Q19" s="491">
        <v>202</v>
      </c>
      <c r="R19" s="487">
        <v>90</v>
      </c>
      <c r="S19" s="487">
        <v>112</v>
      </c>
      <c r="T19" s="488">
        <v>80</v>
      </c>
      <c r="U19" s="489" t="s">
        <v>264</v>
      </c>
      <c r="V19" s="487">
        <v>187</v>
      </c>
      <c r="W19" s="487">
        <v>91</v>
      </c>
      <c r="X19" s="487">
        <v>96</v>
      </c>
      <c r="Y19" s="492">
        <v>81</v>
      </c>
    </row>
    <row r="20" spans="1:25" s="408" customFormat="1" ht="20.25" customHeight="1" x14ac:dyDescent="0.2">
      <c r="A20" s="486" t="s">
        <v>810</v>
      </c>
      <c r="B20" s="487">
        <v>105</v>
      </c>
      <c r="C20" s="487">
        <v>56</v>
      </c>
      <c r="D20" s="487">
        <v>49</v>
      </c>
      <c r="E20" s="488">
        <v>42</v>
      </c>
      <c r="F20" s="489" t="s">
        <v>265</v>
      </c>
      <c r="G20" s="487">
        <v>189</v>
      </c>
      <c r="H20" s="487">
        <v>76</v>
      </c>
      <c r="I20" s="487">
        <v>113</v>
      </c>
      <c r="J20" s="488">
        <v>87</v>
      </c>
      <c r="K20" s="489" t="s">
        <v>266</v>
      </c>
      <c r="L20" s="487">
        <v>42</v>
      </c>
      <c r="M20" s="487">
        <v>23</v>
      </c>
      <c r="N20" s="487">
        <v>19</v>
      </c>
      <c r="O20" s="497">
        <v>20</v>
      </c>
      <c r="P20" s="490" t="s">
        <v>812</v>
      </c>
      <c r="Q20" s="491">
        <v>137</v>
      </c>
      <c r="R20" s="487">
        <v>71</v>
      </c>
      <c r="S20" s="487">
        <v>66</v>
      </c>
      <c r="T20" s="488">
        <v>55</v>
      </c>
      <c r="U20" s="489" t="s">
        <v>267</v>
      </c>
      <c r="V20" s="487">
        <v>37</v>
      </c>
      <c r="W20" s="487">
        <v>21</v>
      </c>
      <c r="X20" s="487">
        <v>16</v>
      </c>
      <c r="Y20" s="492">
        <v>15</v>
      </c>
    </row>
    <row r="21" spans="1:25" s="408" customFormat="1" ht="20.25" customHeight="1" x14ac:dyDescent="0.2">
      <c r="A21" s="486" t="s">
        <v>811</v>
      </c>
      <c r="B21" s="487">
        <v>135</v>
      </c>
      <c r="C21" s="487">
        <v>68</v>
      </c>
      <c r="D21" s="487">
        <v>67</v>
      </c>
      <c r="E21" s="488">
        <v>42</v>
      </c>
      <c r="F21" s="489" t="s">
        <v>813</v>
      </c>
      <c r="G21" s="487">
        <v>114</v>
      </c>
      <c r="H21" s="487">
        <v>52</v>
      </c>
      <c r="I21" s="487">
        <v>62</v>
      </c>
      <c r="J21" s="488">
        <v>47</v>
      </c>
      <c r="K21" s="489" t="s">
        <v>268</v>
      </c>
      <c r="L21" s="487">
        <v>191</v>
      </c>
      <c r="M21" s="487">
        <v>91</v>
      </c>
      <c r="N21" s="487">
        <v>100</v>
      </c>
      <c r="O21" s="488">
        <v>50</v>
      </c>
      <c r="P21" s="489" t="s">
        <v>814</v>
      </c>
      <c r="Q21" s="487">
        <v>188</v>
      </c>
      <c r="R21" s="487">
        <v>83</v>
      </c>
      <c r="S21" s="487">
        <v>105</v>
      </c>
      <c r="T21" s="488">
        <v>82</v>
      </c>
      <c r="U21" s="489" t="s">
        <v>269</v>
      </c>
      <c r="V21" s="487">
        <v>68</v>
      </c>
      <c r="W21" s="487">
        <v>28</v>
      </c>
      <c r="X21" s="487">
        <v>40</v>
      </c>
      <c r="Y21" s="492">
        <v>31</v>
      </c>
    </row>
    <row r="22" spans="1:25" s="408" customFormat="1" ht="20.25" customHeight="1" x14ac:dyDescent="0.2">
      <c r="A22" s="498" t="s">
        <v>87</v>
      </c>
      <c r="B22" s="487">
        <v>89</v>
      </c>
      <c r="C22" s="487">
        <v>42</v>
      </c>
      <c r="D22" s="487">
        <v>47</v>
      </c>
      <c r="E22" s="488">
        <v>33</v>
      </c>
      <c r="F22" s="489" t="s">
        <v>816</v>
      </c>
      <c r="G22" s="487">
        <v>95</v>
      </c>
      <c r="H22" s="487">
        <v>46</v>
      </c>
      <c r="I22" s="487">
        <v>49</v>
      </c>
      <c r="J22" s="488">
        <v>42</v>
      </c>
      <c r="K22" s="489" t="s">
        <v>270</v>
      </c>
      <c r="L22" s="487">
        <v>430</v>
      </c>
      <c r="M22" s="487">
        <v>205</v>
      </c>
      <c r="N22" s="487">
        <v>225</v>
      </c>
      <c r="O22" s="488">
        <v>171</v>
      </c>
      <c r="P22" s="489" t="s">
        <v>271</v>
      </c>
      <c r="Q22" s="487">
        <v>110</v>
      </c>
      <c r="R22" s="487">
        <v>53</v>
      </c>
      <c r="S22" s="487">
        <v>57</v>
      </c>
      <c r="T22" s="488">
        <v>60</v>
      </c>
      <c r="U22" s="489" t="s">
        <v>272</v>
      </c>
      <c r="V22" s="487">
        <v>374</v>
      </c>
      <c r="W22" s="487">
        <v>180</v>
      </c>
      <c r="X22" s="487">
        <v>194</v>
      </c>
      <c r="Y22" s="492">
        <v>123</v>
      </c>
    </row>
    <row r="23" spans="1:25" s="408" customFormat="1" ht="20.25" customHeight="1" x14ac:dyDescent="0.2">
      <c r="A23" s="486" t="s">
        <v>815</v>
      </c>
      <c r="B23" s="487">
        <v>68</v>
      </c>
      <c r="C23" s="487">
        <v>34</v>
      </c>
      <c r="D23" s="487">
        <v>34</v>
      </c>
      <c r="E23" s="488">
        <v>28</v>
      </c>
      <c r="F23" s="489" t="s">
        <v>818</v>
      </c>
      <c r="G23" s="487">
        <v>0</v>
      </c>
      <c r="H23" s="487">
        <v>0</v>
      </c>
      <c r="I23" s="487">
        <v>0</v>
      </c>
      <c r="J23" s="488">
        <v>0</v>
      </c>
      <c r="K23" s="489" t="s">
        <v>273</v>
      </c>
      <c r="L23" s="487">
        <v>337</v>
      </c>
      <c r="M23" s="487">
        <v>182</v>
      </c>
      <c r="N23" s="487">
        <v>155</v>
      </c>
      <c r="O23" s="488">
        <v>142</v>
      </c>
      <c r="P23" s="500" t="s">
        <v>274</v>
      </c>
      <c r="Q23" s="501">
        <v>50</v>
      </c>
      <c r="R23" s="501">
        <v>31</v>
      </c>
      <c r="S23" s="501">
        <v>19</v>
      </c>
      <c r="T23" s="502">
        <v>22</v>
      </c>
      <c r="U23" s="489" t="s">
        <v>275</v>
      </c>
      <c r="V23" s="487">
        <v>257</v>
      </c>
      <c r="W23" s="487">
        <v>130</v>
      </c>
      <c r="X23" s="487">
        <v>127</v>
      </c>
      <c r="Y23" s="492">
        <v>128</v>
      </c>
    </row>
    <row r="24" spans="1:25" s="408" customFormat="1" ht="20.25" customHeight="1" x14ac:dyDescent="0.2">
      <c r="A24" s="486" t="s">
        <v>817</v>
      </c>
      <c r="B24" s="487">
        <v>173</v>
      </c>
      <c r="C24" s="487">
        <v>71</v>
      </c>
      <c r="D24" s="487">
        <v>102</v>
      </c>
      <c r="E24" s="488">
        <v>65</v>
      </c>
      <c r="F24" s="489" t="s">
        <v>820</v>
      </c>
      <c r="G24" s="487">
        <v>145</v>
      </c>
      <c r="H24" s="487">
        <v>69</v>
      </c>
      <c r="I24" s="487">
        <v>76</v>
      </c>
      <c r="J24" s="488">
        <v>63</v>
      </c>
      <c r="K24" s="489" t="s">
        <v>276</v>
      </c>
      <c r="L24" s="487">
        <v>113</v>
      </c>
      <c r="M24" s="487">
        <v>56</v>
      </c>
      <c r="N24" s="487">
        <v>57</v>
      </c>
      <c r="O24" s="488">
        <v>48</v>
      </c>
      <c r="P24" s="503" t="s">
        <v>277</v>
      </c>
      <c r="Q24" s="487">
        <v>130</v>
      </c>
      <c r="R24" s="487">
        <v>71</v>
      </c>
      <c r="S24" s="487">
        <v>59</v>
      </c>
      <c r="T24" s="488">
        <v>62</v>
      </c>
      <c r="U24" s="504" t="s">
        <v>278</v>
      </c>
      <c r="V24" s="494">
        <v>3668</v>
      </c>
      <c r="W24" s="494">
        <v>1731</v>
      </c>
      <c r="X24" s="494">
        <v>1937</v>
      </c>
      <c r="Y24" s="496">
        <v>1757</v>
      </c>
    </row>
    <row r="25" spans="1:25" s="408" customFormat="1" ht="20.25" customHeight="1" x14ac:dyDescent="0.2">
      <c r="A25" s="486" t="s">
        <v>819</v>
      </c>
      <c r="B25" s="487">
        <v>90</v>
      </c>
      <c r="C25" s="487">
        <v>45</v>
      </c>
      <c r="D25" s="487">
        <v>45</v>
      </c>
      <c r="E25" s="488">
        <v>24</v>
      </c>
      <c r="F25" s="489" t="s">
        <v>280</v>
      </c>
      <c r="G25" s="487">
        <v>60</v>
      </c>
      <c r="H25" s="487">
        <v>33</v>
      </c>
      <c r="I25" s="487">
        <v>27</v>
      </c>
      <c r="J25" s="488">
        <v>32</v>
      </c>
      <c r="K25" s="489" t="s">
        <v>281</v>
      </c>
      <c r="L25" s="487">
        <v>106</v>
      </c>
      <c r="M25" s="487">
        <v>51</v>
      </c>
      <c r="N25" s="487">
        <v>55</v>
      </c>
      <c r="O25" s="488">
        <v>39</v>
      </c>
      <c r="P25" s="503" t="s">
        <v>282</v>
      </c>
      <c r="Q25" s="487">
        <v>47</v>
      </c>
      <c r="R25" s="487">
        <v>24</v>
      </c>
      <c r="S25" s="487">
        <v>23</v>
      </c>
      <c r="T25" s="488">
        <v>24</v>
      </c>
      <c r="U25" s="505" t="s">
        <v>283</v>
      </c>
      <c r="V25" s="506">
        <v>101</v>
      </c>
      <c r="W25" s="507">
        <v>45</v>
      </c>
      <c r="X25" s="507">
        <v>56</v>
      </c>
      <c r="Y25" s="508">
        <v>38</v>
      </c>
    </row>
    <row r="26" spans="1:25" s="408" customFormat="1" ht="20.25" customHeight="1" x14ac:dyDescent="0.2">
      <c r="A26" s="509" t="s">
        <v>279</v>
      </c>
      <c r="B26" s="494">
        <v>11792</v>
      </c>
      <c r="C26" s="494">
        <v>5551</v>
      </c>
      <c r="D26" s="494">
        <v>6241</v>
      </c>
      <c r="E26" s="495">
        <v>4632</v>
      </c>
      <c r="F26" s="489" t="s">
        <v>821</v>
      </c>
      <c r="G26" s="487">
        <v>230</v>
      </c>
      <c r="H26" s="487">
        <v>114</v>
      </c>
      <c r="I26" s="487">
        <v>116</v>
      </c>
      <c r="J26" s="488">
        <v>95</v>
      </c>
      <c r="K26" s="489" t="s">
        <v>285</v>
      </c>
      <c r="L26" s="487">
        <v>216</v>
      </c>
      <c r="M26" s="487">
        <v>102</v>
      </c>
      <c r="N26" s="487">
        <v>114</v>
      </c>
      <c r="O26" s="488">
        <v>73</v>
      </c>
      <c r="P26" s="500" t="s">
        <v>286</v>
      </c>
      <c r="Q26" s="487">
        <v>75</v>
      </c>
      <c r="R26" s="487">
        <v>44</v>
      </c>
      <c r="S26" s="487">
        <v>31</v>
      </c>
      <c r="T26" s="488">
        <v>39</v>
      </c>
      <c r="U26" s="510" t="s">
        <v>287</v>
      </c>
      <c r="V26" s="487">
        <v>122</v>
      </c>
      <c r="W26" s="511">
        <v>59</v>
      </c>
      <c r="X26" s="511">
        <v>63</v>
      </c>
      <c r="Y26" s="512">
        <v>41</v>
      </c>
    </row>
    <row r="27" spans="1:25" s="408" customFormat="1" ht="20.25" customHeight="1" x14ac:dyDescent="0.2">
      <c r="A27" s="486" t="s">
        <v>284</v>
      </c>
      <c r="B27" s="487">
        <v>100</v>
      </c>
      <c r="C27" s="487">
        <v>50</v>
      </c>
      <c r="D27" s="487">
        <v>50</v>
      </c>
      <c r="E27" s="488">
        <v>47</v>
      </c>
      <c r="F27" s="489" t="s">
        <v>289</v>
      </c>
      <c r="G27" s="487">
        <v>132</v>
      </c>
      <c r="H27" s="487">
        <v>67</v>
      </c>
      <c r="I27" s="487">
        <v>65</v>
      </c>
      <c r="J27" s="488">
        <v>58</v>
      </c>
      <c r="K27" s="489" t="s">
        <v>290</v>
      </c>
      <c r="L27" s="487">
        <v>26</v>
      </c>
      <c r="M27" s="487">
        <v>12</v>
      </c>
      <c r="N27" s="487">
        <v>14</v>
      </c>
      <c r="O27" s="488">
        <v>18</v>
      </c>
      <c r="P27" s="513" t="s">
        <v>291</v>
      </c>
      <c r="Q27" s="514">
        <v>252</v>
      </c>
      <c r="R27" s="514">
        <v>139</v>
      </c>
      <c r="S27" s="514">
        <v>113</v>
      </c>
      <c r="T27" s="515">
        <v>125</v>
      </c>
      <c r="U27" s="505" t="s">
        <v>292</v>
      </c>
      <c r="V27" s="487">
        <v>151</v>
      </c>
      <c r="W27" s="511">
        <v>69</v>
      </c>
      <c r="X27" s="511">
        <v>82</v>
      </c>
      <c r="Y27" s="512">
        <v>52</v>
      </c>
    </row>
    <row r="28" spans="1:25" s="408" customFormat="1" ht="20.25" customHeight="1" x14ac:dyDescent="0.2">
      <c r="A28" s="486" t="s">
        <v>288</v>
      </c>
      <c r="B28" s="487">
        <v>17</v>
      </c>
      <c r="C28" s="487">
        <v>9</v>
      </c>
      <c r="D28" s="487">
        <v>8</v>
      </c>
      <c r="E28" s="488">
        <v>10</v>
      </c>
      <c r="F28" s="489" t="s">
        <v>822</v>
      </c>
      <c r="G28" s="487">
        <v>58</v>
      </c>
      <c r="H28" s="487">
        <v>29</v>
      </c>
      <c r="I28" s="487">
        <v>29</v>
      </c>
      <c r="J28" s="488">
        <v>29</v>
      </c>
      <c r="K28" s="489" t="s">
        <v>294</v>
      </c>
      <c r="L28" s="487">
        <v>77</v>
      </c>
      <c r="M28" s="487">
        <v>41</v>
      </c>
      <c r="N28" s="487">
        <v>36</v>
      </c>
      <c r="O28" s="488">
        <v>26</v>
      </c>
      <c r="P28" s="489" t="s">
        <v>295</v>
      </c>
      <c r="Q28" s="487">
        <v>143</v>
      </c>
      <c r="R28" s="487">
        <v>65</v>
      </c>
      <c r="S28" s="487">
        <v>78</v>
      </c>
      <c r="T28" s="488">
        <v>85</v>
      </c>
      <c r="U28" s="505" t="s">
        <v>296</v>
      </c>
      <c r="V28" s="487">
        <v>76</v>
      </c>
      <c r="W28" s="511">
        <v>33</v>
      </c>
      <c r="X28" s="511">
        <v>43</v>
      </c>
      <c r="Y28" s="512">
        <v>31</v>
      </c>
    </row>
    <row r="29" spans="1:25" s="408" customFormat="1" ht="20.25" customHeight="1" x14ac:dyDescent="0.2">
      <c r="A29" s="486" t="s">
        <v>293</v>
      </c>
      <c r="B29" s="487">
        <v>36</v>
      </c>
      <c r="C29" s="487">
        <v>16</v>
      </c>
      <c r="D29" s="487">
        <v>20</v>
      </c>
      <c r="E29" s="488">
        <v>12</v>
      </c>
      <c r="F29" s="489" t="s">
        <v>298</v>
      </c>
      <c r="G29" s="487">
        <v>169</v>
      </c>
      <c r="H29" s="487">
        <v>77</v>
      </c>
      <c r="I29" s="487">
        <v>92</v>
      </c>
      <c r="J29" s="488">
        <v>75</v>
      </c>
      <c r="K29" s="489" t="s">
        <v>299</v>
      </c>
      <c r="L29" s="487">
        <v>82</v>
      </c>
      <c r="M29" s="487">
        <v>40</v>
      </c>
      <c r="N29" s="487">
        <v>42</v>
      </c>
      <c r="O29" s="488">
        <v>33</v>
      </c>
      <c r="P29" s="489" t="s">
        <v>300</v>
      </c>
      <c r="Q29" s="487">
        <v>80</v>
      </c>
      <c r="R29" s="487">
        <v>35</v>
      </c>
      <c r="S29" s="487">
        <v>45</v>
      </c>
      <c r="T29" s="488">
        <v>34</v>
      </c>
      <c r="U29" s="505" t="s">
        <v>301</v>
      </c>
      <c r="V29" s="487">
        <v>221</v>
      </c>
      <c r="W29" s="511">
        <v>115</v>
      </c>
      <c r="X29" s="511">
        <v>106</v>
      </c>
      <c r="Y29" s="512">
        <v>74</v>
      </c>
    </row>
    <row r="30" spans="1:25" s="408" customFormat="1" ht="20.25" customHeight="1" x14ac:dyDescent="0.2">
      <c r="A30" s="486" t="s">
        <v>297</v>
      </c>
      <c r="B30" s="487">
        <v>21</v>
      </c>
      <c r="C30" s="487">
        <v>11</v>
      </c>
      <c r="D30" s="487">
        <v>10</v>
      </c>
      <c r="E30" s="488">
        <v>10</v>
      </c>
      <c r="F30" s="489" t="s">
        <v>303</v>
      </c>
      <c r="G30" s="487">
        <v>117</v>
      </c>
      <c r="H30" s="487">
        <v>62</v>
      </c>
      <c r="I30" s="487">
        <v>55</v>
      </c>
      <c r="J30" s="488">
        <v>52</v>
      </c>
      <c r="K30" s="489" t="s">
        <v>304</v>
      </c>
      <c r="L30" s="487">
        <v>214</v>
      </c>
      <c r="M30" s="487">
        <v>93</v>
      </c>
      <c r="N30" s="487">
        <v>121</v>
      </c>
      <c r="O30" s="488">
        <v>107</v>
      </c>
      <c r="P30" s="490" t="s">
        <v>305</v>
      </c>
      <c r="Q30" s="487">
        <v>42</v>
      </c>
      <c r="R30" s="487">
        <v>25</v>
      </c>
      <c r="S30" s="487">
        <v>17</v>
      </c>
      <c r="T30" s="488">
        <v>14</v>
      </c>
      <c r="U30" s="505" t="s">
        <v>306</v>
      </c>
      <c r="V30" s="487">
        <v>40</v>
      </c>
      <c r="W30" s="511">
        <v>19</v>
      </c>
      <c r="X30" s="511">
        <v>21</v>
      </c>
      <c r="Y30" s="512">
        <v>19</v>
      </c>
    </row>
    <row r="31" spans="1:25" s="408" customFormat="1" ht="20.25" customHeight="1" x14ac:dyDescent="0.2">
      <c r="A31" s="486" t="s">
        <v>302</v>
      </c>
      <c r="B31" s="487">
        <v>58</v>
      </c>
      <c r="C31" s="487">
        <v>26</v>
      </c>
      <c r="D31" s="487">
        <v>32</v>
      </c>
      <c r="E31" s="488">
        <v>34</v>
      </c>
      <c r="F31" s="489" t="s">
        <v>308</v>
      </c>
      <c r="G31" s="487">
        <v>111</v>
      </c>
      <c r="H31" s="487">
        <v>50</v>
      </c>
      <c r="I31" s="487">
        <v>61</v>
      </c>
      <c r="J31" s="488">
        <v>52</v>
      </c>
      <c r="K31" s="489" t="s">
        <v>941</v>
      </c>
      <c r="L31" s="491">
        <v>41</v>
      </c>
      <c r="M31" s="487">
        <v>21</v>
      </c>
      <c r="N31" s="487">
        <v>20</v>
      </c>
      <c r="O31" s="488">
        <v>18</v>
      </c>
      <c r="P31" s="490" t="s">
        <v>309</v>
      </c>
      <c r="Q31" s="487">
        <v>50</v>
      </c>
      <c r="R31" s="487">
        <v>25</v>
      </c>
      <c r="S31" s="487">
        <v>25</v>
      </c>
      <c r="T31" s="488">
        <v>20</v>
      </c>
      <c r="U31" s="505" t="s">
        <v>310</v>
      </c>
      <c r="V31" s="487">
        <v>120</v>
      </c>
      <c r="W31" s="511">
        <v>57</v>
      </c>
      <c r="X31" s="511">
        <v>63</v>
      </c>
      <c r="Y31" s="512">
        <v>48</v>
      </c>
    </row>
    <row r="32" spans="1:25" s="408" customFormat="1" ht="20.25" customHeight="1" x14ac:dyDescent="0.2">
      <c r="A32" s="486" t="s">
        <v>307</v>
      </c>
      <c r="B32" s="487">
        <v>160</v>
      </c>
      <c r="C32" s="487">
        <v>78</v>
      </c>
      <c r="D32" s="487">
        <v>82</v>
      </c>
      <c r="E32" s="488">
        <v>63</v>
      </c>
      <c r="F32" s="489" t="s">
        <v>312</v>
      </c>
      <c r="G32" s="487">
        <v>147</v>
      </c>
      <c r="H32" s="487">
        <v>74</v>
      </c>
      <c r="I32" s="487">
        <v>73</v>
      </c>
      <c r="J32" s="488">
        <v>60</v>
      </c>
      <c r="K32" s="489" t="s">
        <v>313</v>
      </c>
      <c r="L32" s="491">
        <v>207</v>
      </c>
      <c r="M32" s="487">
        <v>107</v>
      </c>
      <c r="N32" s="487">
        <v>100</v>
      </c>
      <c r="O32" s="488">
        <v>88</v>
      </c>
      <c r="P32" s="489" t="s">
        <v>314</v>
      </c>
      <c r="Q32" s="487">
        <v>64</v>
      </c>
      <c r="R32" s="487">
        <v>34</v>
      </c>
      <c r="S32" s="487">
        <v>30</v>
      </c>
      <c r="T32" s="488">
        <v>21</v>
      </c>
      <c r="U32" s="516" t="s">
        <v>315</v>
      </c>
      <c r="V32" s="487">
        <v>75</v>
      </c>
      <c r="W32" s="511">
        <v>39</v>
      </c>
      <c r="X32" s="511">
        <v>36</v>
      </c>
      <c r="Y32" s="512">
        <v>35</v>
      </c>
    </row>
    <row r="33" spans="1:25" s="408" customFormat="1" ht="20.25" customHeight="1" x14ac:dyDescent="0.2">
      <c r="A33" s="486" t="s">
        <v>311</v>
      </c>
      <c r="B33" s="487">
        <v>248</v>
      </c>
      <c r="C33" s="487">
        <v>123</v>
      </c>
      <c r="D33" s="487">
        <v>125</v>
      </c>
      <c r="E33" s="488">
        <v>102</v>
      </c>
      <c r="F33" s="489" t="s">
        <v>942</v>
      </c>
      <c r="G33" s="487">
        <v>36</v>
      </c>
      <c r="H33" s="487">
        <v>16</v>
      </c>
      <c r="I33" s="487">
        <v>20</v>
      </c>
      <c r="J33" s="488">
        <v>22</v>
      </c>
      <c r="K33" s="489" t="s">
        <v>317</v>
      </c>
      <c r="L33" s="491">
        <v>52</v>
      </c>
      <c r="M33" s="487">
        <v>24</v>
      </c>
      <c r="N33" s="487">
        <v>28</v>
      </c>
      <c r="O33" s="488">
        <v>30</v>
      </c>
      <c r="P33" s="489" t="s">
        <v>318</v>
      </c>
      <c r="Q33" s="487">
        <v>61</v>
      </c>
      <c r="R33" s="487">
        <v>27</v>
      </c>
      <c r="S33" s="487">
        <v>34</v>
      </c>
      <c r="T33" s="488">
        <v>22</v>
      </c>
      <c r="U33" s="516" t="s">
        <v>319</v>
      </c>
      <c r="V33" s="487">
        <v>42</v>
      </c>
      <c r="W33" s="511">
        <v>19</v>
      </c>
      <c r="X33" s="511">
        <v>23</v>
      </c>
      <c r="Y33" s="512">
        <v>15</v>
      </c>
    </row>
    <row r="34" spans="1:25" s="408" customFormat="1" ht="20.25" customHeight="1" x14ac:dyDescent="0.2">
      <c r="A34" s="486" t="s">
        <v>316</v>
      </c>
      <c r="B34" s="487">
        <v>412</v>
      </c>
      <c r="C34" s="487">
        <v>165</v>
      </c>
      <c r="D34" s="487">
        <v>247</v>
      </c>
      <c r="E34" s="488">
        <v>216</v>
      </c>
      <c r="F34" s="489" t="s">
        <v>321</v>
      </c>
      <c r="G34" s="487">
        <v>148</v>
      </c>
      <c r="H34" s="487">
        <v>82</v>
      </c>
      <c r="I34" s="487">
        <v>66</v>
      </c>
      <c r="J34" s="488">
        <v>70</v>
      </c>
      <c r="K34" s="489" t="s">
        <v>322</v>
      </c>
      <c r="L34" s="491">
        <v>769</v>
      </c>
      <c r="M34" s="487">
        <v>377</v>
      </c>
      <c r="N34" s="487">
        <v>392</v>
      </c>
      <c r="O34" s="488">
        <v>373</v>
      </c>
      <c r="P34" s="489" t="s">
        <v>323</v>
      </c>
      <c r="Q34" s="487">
        <v>202</v>
      </c>
      <c r="R34" s="487">
        <v>96</v>
      </c>
      <c r="S34" s="487">
        <v>106</v>
      </c>
      <c r="T34" s="488">
        <v>75</v>
      </c>
      <c r="U34" s="516" t="s">
        <v>324</v>
      </c>
      <c r="V34" s="487">
        <v>35</v>
      </c>
      <c r="W34" s="511">
        <v>20</v>
      </c>
      <c r="X34" s="511">
        <v>15</v>
      </c>
      <c r="Y34" s="512">
        <v>20</v>
      </c>
    </row>
    <row r="35" spans="1:25" s="408" customFormat="1" ht="20.25" customHeight="1" x14ac:dyDescent="0.2">
      <c r="A35" s="486" t="s">
        <v>320</v>
      </c>
      <c r="B35" s="487">
        <v>247</v>
      </c>
      <c r="C35" s="487">
        <v>118</v>
      </c>
      <c r="D35" s="487">
        <v>129</v>
      </c>
      <c r="E35" s="488">
        <v>101</v>
      </c>
      <c r="F35" s="489" t="s">
        <v>325</v>
      </c>
      <c r="G35" s="487">
        <v>286</v>
      </c>
      <c r="H35" s="487">
        <v>95</v>
      </c>
      <c r="I35" s="487">
        <v>191</v>
      </c>
      <c r="J35" s="488">
        <v>157</v>
      </c>
      <c r="K35" s="489" t="s">
        <v>326</v>
      </c>
      <c r="L35" s="491">
        <v>0</v>
      </c>
      <c r="M35" s="487">
        <v>0</v>
      </c>
      <c r="N35" s="487">
        <v>0</v>
      </c>
      <c r="O35" s="488">
        <v>0</v>
      </c>
      <c r="P35" s="489" t="s">
        <v>327</v>
      </c>
      <c r="Q35" s="487">
        <v>84</v>
      </c>
      <c r="R35" s="487">
        <v>48</v>
      </c>
      <c r="S35" s="487">
        <v>36</v>
      </c>
      <c r="T35" s="488">
        <v>35</v>
      </c>
      <c r="U35" s="516" t="s">
        <v>328</v>
      </c>
      <c r="V35" s="487">
        <v>24</v>
      </c>
      <c r="W35" s="511">
        <v>10</v>
      </c>
      <c r="X35" s="511">
        <v>14</v>
      </c>
      <c r="Y35" s="512">
        <v>15</v>
      </c>
    </row>
    <row r="36" spans="1:25" s="408" customFormat="1" ht="20.25" customHeight="1" x14ac:dyDescent="0.2">
      <c r="A36" s="486" t="s">
        <v>823</v>
      </c>
      <c r="B36" s="487">
        <v>69</v>
      </c>
      <c r="C36" s="487">
        <v>33</v>
      </c>
      <c r="D36" s="487">
        <v>36</v>
      </c>
      <c r="E36" s="488">
        <v>26</v>
      </c>
      <c r="F36" s="489" t="s">
        <v>943</v>
      </c>
      <c r="G36" s="487">
        <v>75</v>
      </c>
      <c r="H36" s="487">
        <v>38</v>
      </c>
      <c r="I36" s="487">
        <v>37</v>
      </c>
      <c r="J36" s="488">
        <v>43</v>
      </c>
      <c r="K36" s="489" t="s">
        <v>330</v>
      </c>
      <c r="L36" s="491">
        <v>278</v>
      </c>
      <c r="M36" s="487">
        <v>132</v>
      </c>
      <c r="N36" s="487">
        <v>146</v>
      </c>
      <c r="O36" s="488">
        <v>95</v>
      </c>
      <c r="P36" s="489" t="s">
        <v>331</v>
      </c>
      <c r="Q36" s="487">
        <v>76</v>
      </c>
      <c r="R36" s="487">
        <v>36</v>
      </c>
      <c r="S36" s="487">
        <v>40</v>
      </c>
      <c r="T36" s="488">
        <v>25</v>
      </c>
      <c r="U36" s="516" t="s">
        <v>332</v>
      </c>
      <c r="V36" s="487">
        <v>27</v>
      </c>
      <c r="W36" s="511">
        <v>15</v>
      </c>
      <c r="X36" s="511">
        <v>12</v>
      </c>
      <c r="Y36" s="512">
        <v>6</v>
      </c>
    </row>
    <row r="37" spans="1:25" s="408" customFormat="1" ht="20.25" customHeight="1" x14ac:dyDescent="0.2">
      <c r="A37" s="486" t="s">
        <v>329</v>
      </c>
      <c r="B37" s="487">
        <v>48</v>
      </c>
      <c r="C37" s="487">
        <v>20</v>
      </c>
      <c r="D37" s="487">
        <v>28</v>
      </c>
      <c r="E37" s="488">
        <v>18</v>
      </c>
      <c r="F37" s="489" t="s">
        <v>824</v>
      </c>
      <c r="G37" s="487">
        <v>161</v>
      </c>
      <c r="H37" s="487">
        <v>73</v>
      </c>
      <c r="I37" s="487">
        <v>88</v>
      </c>
      <c r="J37" s="488">
        <v>73</v>
      </c>
      <c r="K37" s="489" t="s">
        <v>334</v>
      </c>
      <c r="L37" s="491">
        <v>20</v>
      </c>
      <c r="M37" s="487">
        <v>9</v>
      </c>
      <c r="N37" s="487">
        <v>11</v>
      </c>
      <c r="O37" s="488">
        <v>7</v>
      </c>
      <c r="P37" s="489" t="s">
        <v>335</v>
      </c>
      <c r="Q37" s="487">
        <v>53</v>
      </c>
      <c r="R37" s="487">
        <v>23</v>
      </c>
      <c r="S37" s="487">
        <v>30</v>
      </c>
      <c r="T37" s="488">
        <v>26</v>
      </c>
      <c r="U37" s="516" t="s">
        <v>336</v>
      </c>
      <c r="V37" s="487">
        <v>48</v>
      </c>
      <c r="W37" s="511">
        <v>22</v>
      </c>
      <c r="X37" s="511">
        <v>26</v>
      </c>
      <c r="Y37" s="512">
        <v>15</v>
      </c>
    </row>
    <row r="38" spans="1:25" s="408" customFormat="1" ht="20.25" customHeight="1" x14ac:dyDescent="0.2">
      <c r="A38" s="486" t="s">
        <v>333</v>
      </c>
      <c r="B38" s="487">
        <v>299</v>
      </c>
      <c r="C38" s="487">
        <v>138</v>
      </c>
      <c r="D38" s="487">
        <v>161</v>
      </c>
      <c r="E38" s="488">
        <v>128</v>
      </c>
      <c r="F38" s="489" t="s">
        <v>338</v>
      </c>
      <c r="G38" s="487">
        <v>40</v>
      </c>
      <c r="H38" s="487">
        <v>13</v>
      </c>
      <c r="I38" s="487">
        <v>27</v>
      </c>
      <c r="J38" s="488">
        <v>39</v>
      </c>
      <c r="K38" s="489" t="s">
        <v>339</v>
      </c>
      <c r="L38" s="491">
        <v>78</v>
      </c>
      <c r="M38" s="487">
        <v>45</v>
      </c>
      <c r="N38" s="487">
        <v>33</v>
      </c>
      <c r="O38" s="488">
        <v>35</v>
      </c>
      <c r="P38" s="489" t="s">
        <v>340</v>
      </c>
      <c r="Q38" s="487">
        <v>50</v>
      </c>
      <c r="R38" s="487">
        <v>22</v>
      </c>
      <c r="S38" s="487">
        <v>28</v>
      </c>
      <c r="T38" s="488">
        <v>24</v>
      </c>
      <c r="U38" s="516" t="s">
        <v>341</v>
      </c>
      <c r="V38" s="487">
        <v>117</v>
      </c>
      <c r="W38" s="511">
        <v>59</v>
      </c>
      <c r="X38" s="511">
        <v>58</v>
      </c>
      <c r="Y38" s="512">
        <v>37</v>
      </c>
    </row>
    <row r="39" spans="1:25" s="408" customFormat="1" ht="20.25" customHeight="1" x14ac:dyDescent="0.2">
      <c r="A39" s="486" t="s">
        <v>337</v>
      </c>
      <c r="B39" s="487">
        <v>191</v>
      </c>
      <c r="C39" s="487">
        <v>99</v>
      </c>
      <c r="D39" s="487">
        <v>92</v>
      </c>
      <c r="E39" s="488">
        <v>86</v>
      </c>
      <c r="F39" s="503" t="s">
        <v>342</v>
      </c>
      <c r="G39" s="487">
        <v>51</v>
      </c>
      <c r="H39" s="487">
        <v>12</v>
      </c>
      <c r="I39" s="487">
        <v>39</v>
      </c>
      <c r="J39" s="488">
        <v>51</v>
      </c>
      <c r="K39" s="489" t="s">
        <v>343</v>
      </c>
      <c r="L39" s="491">
        <v>100</v>
      </c>
      <c r="M39" s="487">
        <v>47</v>
      </c>
      <c r="N39" s="487">
        <v>53</v>
      </c>
      <c r="O39" s="488">
        <v>45</v>
      </c>
      <c r="P39" s="489" t="s">
        <v>344</v>
      </c>
      <c r="Q39" s="487">
        <v>93</v>
      </c>
      <c r="R39" s="487">
        <v>47</v>
      </c>
      <c r="S39" s="487">
        <v>46</v>
      </c>
      <c r="T39" s="488">
        <v>40</v>
      </c>
      <c r="U39" s="516" t="s">
        <v>345</v>
      </c>
      <c r="V39" s="487">
        <v>135</v>
      </c>
      <c r="W39" s="511">
        <v>63</v>
      </c>
      <c r="X39" s="511">
        <v>72</v>
      </c>
      <c r="Y39" s="512">
        <v>49</v>
      </c>
    </row>
    <row r="40" spans="1:25" s="408" customFormat="1" ht="20.25" customHeight="1" x14ac:dyDescent="0.2">
      <c r="A40" s="486" t="s">
        <v>944</v>
      </c>
      <c r="B40" s="487">
        <v>135</v>
      </c>
      <c r="C40" s="487">
        <v>57</v>
      </c>
      <c r="D40" s="487">
        <v>78</v>
      </c>
      <c r="E40" s="488">
        <v>70</v>
      </c>
      <c r="F40" s="489" t="s">
        <v>825</v>
      </c>
      <c r="G40" s="487">
        <v>35</v>
      </c>
      <c r="H40" s="487">
        <v>10</v>
      </c>
      <c r="I40" s="487">
        <v>25</v>
      </c>
      <c r="J40" s="488">
        <v>20</v>
      </c>
      <c r="K40" s="489" t="s">
        <v>347</v>
      </c>
      <c r="L40" s="491">
        <v>121</v>
      </c>
      <c r="M40" s="487">
        <v>69</v>
      </c>
      <c r="N40" s="487">
        <v>52</v>
      </c>
      <c r="O40" s="488">
        <v>50</v>
      </c>
      <c r="P40" s="489" t="s">
        <v>348</v>
      </c>
      <c r="Q40" s="487">
        <v>57</v>
      </c>
      <c r="R40" s="487">
        <v>29</v>
      </c>
      <c r="S40" s="487">
        <v>28</v>
      </c>
      <c r="T40" s="488">
        <v>24</v>
      </c>
      <c r="U40" s="516" t="s">
        <v>349</v>
      </c>
      <c r="V40" s="487">
        <v>63</v>
      </c>
      <c r="W40" s="511">
        <v>28</v>
      </c>
      <c r="X40" s="511">
        <v>35</v>
      </c>
      <c r="Y40" s="512">
        <v>22</v>
      </c>
    </row>
    <row r="41" spans="1:25" s="408" customFormat="1" ht="20.25" customHeight="1" x14ac:dyDescent="0.2">
      <c r="A41" s="486" t="s">
        <v>346</v>
      </c>
      <c r="B41" s="487">
        <v>561</v>
      </c>
      <c r="C41" s="487">
        <v>269</v>
      </c>
      <c r="D41" s="487">
        <v>292</v>
      </c>
      <c r="E41" s="488">
        <v>311</v>
      </c>
      <c r="F41" s="493" t="s">
        <v>350</v>
      </c>
      <c r="G41" s="494">
        <v>6468</v>
      </c>
      <c r="H41" s="494">
        <v>3003</v>
      </c>
      <c r="I41" s="494">
        <v>3465</v>
      </c>
      <c r="J41" s="495">
        <v>2912</v>
      </c>
      <c r="K41" s="489" t="s">
        <v>351</v>
      </c>
      <c r="L41" s="491">
        <v>105</v>
      </c>
      <c r="M41" s="487">
        <v>53</v>
      </c>
      <c r="N41" s="487">
        <v>52</v>
      </c>
      <c r="O41" s="488">
        <v>42</v>
      </c>
      <c r="P41" s="489" t="s">
        <v>352</v>
      </c>
      <c r="Q41" s="487">
        <v>107</v>
      </c>
      <c r="R41" s="487">
        <v>53</v>
      </c>
      <c r="S41" s="487">
        <v>54</v>
      </c>
      <c r="T41" s="488">
        <v>50</v>
      </c>
      <c r="U41" s="505" t="s">
        <v>353</v>
      </c>
      <c r="V41" s="487">
        <v>310</v>
      </c>
      <c r="W41" s="511">
        <v>145</v>
      </c>
      <c r="X41" s="511">
        <v>165</v>
      </c>
      <c r="Y41" s="512">
        <v>108</v>
      </c>
    </row>
    <row r="42" spans="1:25" s="408" customFormat="1" ht="20.25" customHeight="1" thickBot="1" x14ac:dyDescent="0.25">
      <c r="A42" s="486" t="s">
        <v>826</v>
      </c>
      <c r="B42" s="487">
        <v>303</v>
      </c>
      <c r="C42" s="487">
        <v>123</v>
      </c>
      <c r="D42" s="487">
        <v>180</v>
      </c>
      <c r="E42" s="488">
        <v>151</v>
      </c>
      <c r="F42" s="489" t="s">
        <v>355</v>
      </c>
      <c r="G42" s="487">
        <v>685</v>
      </c>
      <c r="H42" s="487">
        <v>312</v>
      </c>
      <c r="I42" s="487">
        <v>373</v>
      </c>
      <c r="J42" s="488">
        <v>315</v>
      </c>
      <c r="K42" s="489" t="s">
        <v>356</v>
      </c>
      <c r="L42" s="491">
        <v>170</v>
      </c>
      <c r="M42" s="487">
        <v>86</v>
      </c>
      <c r="N42" s="487">
        <v>84</v>
      </c>
      <c r="O42" s="488">
        <v>56</v>
      </c>
      <c r="P42" s="489" t="s">
        <v>357</v>
      </c>
      <c r="Q42" s="487">
        <v>100</v>
      </c>
      <c r="R42" s="487">
        <v>48</v>
      </c>
      <c r="S42" s="487">
        <v>52</v>
      </c>
      <c r="T42" s="488">
        <v>34</v>
      </c>
      <c r="U42" s="517" t="s">
        <v>358</v>
      </c>
      <c r="V42" s="494">
        <v>1707</v>
      </c>
      <c r="W42" s="518">
        <v>817</v>
      </c>
      <c r="X42" s="518">
        <v>890</v>
      </c>
      <c r="Y42" s="519">
        <v>625</v>
      </c>
    </row>
    <row r="43" spans="1:25" s="408" customFormat="1" ht="20.25" customHeight="1" thickBot="1" x14ac:dyDescent="0.25">
      <c r="A43" s="486" t="s">
        <v>354</v>
      </c>
      <c r="B43" s="487">
        <v>227</v>
      </c>
      <c r="C43" s="487">
        <v>110</v>
      </c>
      <c r="D43" s="487">
        <v>117</v>
      </c>
      <c r="E43" s="488">
        <v>117</v>
      </c>
      <c r="F43" s="489" t="s">
        <v>359</v>
      </c>
      <c r="G43" s="487">
        <v>105</v>
      </c>
      <c r="H43" s="487">
        <v>48</v>
      </c>
      <c r="I43" s="487">
        <v>57</v>
      </c>
      <c r="J43" s="488">
        <v>36</v>
      </c>
      <c r="K43" s="489" t="s">
        <v>360</v>
      </c>
      <c r="L43" s="491">
        <v>90</v>
      </c>
      <c r="M43" s="487">
        <v>39</v>
      </c>
      <c r="N43" s="487">
        <v>51</v>
      </c>
      <c r="O43" s="488">
        <v>34</v>
      </c>
      <c r="P43" s="489" t="s">
        <v>361</v>
      </c>
      <c r="Q43" s="487">
        <v>202</v>
      </c>
      <c r="R43" s="487">
        <v>97</v>
      </c>
      <c r="S43" s="487">
        <v>105</v>
      </c>
      <c r="T43" s="520">
        <v>75</v>
      </c>
      <c r="U43" s="521" t="s">
        <v>362</v>
      </c>
      <c r="V43" s="522">
        <v>113890</v>
      </c>
      <c r="W43" s="523">
        <v>53695</v>
      </c>
      <c r="X43" s="523">
        <v>60195</v>
      </c>
      <c r="Y43" s="524">
        <v>51385</v>
      </c>
    </row>
    <row r="44" spans="1:25" ht="20.25" customHeight="1" x14ac:dyDescent="0.2">
      <c r="A44" s="486" t="s">
        <v>787</v>
      </c>
      <c r="B44" s="487">
        <v>218</v>
      </c>
      <c r="C44" s="487">
        <v>102</v>
      </c>
      <c r="D44" s="487">
        <v>116</v>
      </c>
      <c r="E44" s="488">
        <v>126</v>
      </c>
      <c r="F44" s="489" t="s">
        <v>363</v>
      </c>
      <c r="G44" s="487">
        <v>38</v>
      </c>
      <c r="H44" s="487">
        <v>20</v>
      </c>
      <c r="I44" s="487">
        <v>18</v>
      </c>
      <c r="J44" s="488">
        <v>16</v>
      </c>
      <c r="K44" s="489" t="s">
        <v>364</v>
      </c>
      <c r="L44" s="491">
        <v>151</v>
      </c>
      <c r="M44" s="487">
        <v>68</v>
      </c>
      <c r="N44" s="487">
        <v>83</v>
      </c>
      <c r="O44" s="488">
        <v>55</v>
      </c>
      <c r="P44" s="489" t="s">
        <v>365</v>
      </c>
      <c r="Q44" s="487">
        <v>155</v>
      </c>
      <c r="R44" s="487">
        <v>67</v>
      </c>
      <c r="S44" s="487">
        <v>88</v>
      </c>
      <c r="T44" s="488">
        <v>57</v>
      </c>
      <c r="U44" s="525"/>
      <c r="V44" s="526"/>
      <c r="W44" s="526"/>
      <c r="X44" s="526"/>
      <c r="Y44" s="527"/>
    </row>
    <row r="45" spans="1:25" ht="20.25" customHeight="1" x14ac:dyDescent="0.2">
      <c r="A45" s="486" t="s">
        <v>827</v>
      </c>
      <c r="B45" s="487">
        <v>68</v>
      </c>
      <c r="C45" s="487">
        <v>35</v>
      </c>
      <c r="D45" s="487">
        <v>33</v>
      </c>
      <c r="E45" s="488">
        <v>34</v>
      </c>
      <c r="F45" s="489" t="s">
        <v>366</v>
      </c>
      <c r="G45" s="487">
        <v>483</v>
      </c>
      <c r="H45" s="487">
        <v>234</v>
      </c>
      <c r="I45" s="487">
        <v>249</v>
      </c>
      <c r="J45" s="488">
        <v>243</v>
      </c>
      <c r="K45" s="489" t="s">
        <v>367</v>
      </c>
      <c r="L45" s="491">
        <v>57</v>
      </c>
      <c r="M45" s="487">
        <v>30</v>
      </c>
      <c r="N45" s="487">
        <v>27</v>
      </c>
      <c r="O45" s="488">
        <v>35</v>
      </c>
      <c r="P45" s="489" t="s">
        <v>368</v>
      </c>
      <c r="Q45" s="487">
        <v>117</v>
      </c>
      <c r="R45" s="487">
        <v>61</v>
      </c>
      <c r="S45" s="487">
        <v>56</v>
      </c>
      <c r="T45" s="488">
        <v>51</v>
      </c>
      <c r="U45" s="528" t="s">
        <v>945</v>
      </c>
      <c r="V45" s="529"/>
      <c r="W45" s="529"/>
      <c r="X45" s="529"/>
      <c r="Y45" s="530"/>
    </row>
    <row r="46" spans="1:25" ht="20.25" customHeight="1" x14ac:dyDescent="0.2">
      <c r="A46" s="531" t="s">
        <v>369</v>
      </c>
      <c r="B46" s="532">
        <v>3418</v>
      </c>
      <c r="C46" s="532">
        <v>1582</v>
      </c>
      <c r="D46" s="533">
        <v>1836</v>
      </c>
      <c r="E46" s="534">
        <v>1662</v>
      </c>
      <c r="F46" s="489" t="s">
        <v>370</v>
      </c>
      <c r="G46" s="487">
        <v>151</v>
      </c>
      <c r="H46" s="487">
        <v>73</v>
      </c>
      <c r="I46" s="487">
        <v>78</v>
      </c>
      <c r="J46" s="488">
        <v>70</v>
      </c>
      <c r="K46" s="489" t="s">
        <v>371</v>
      </c>
      <c r="L46" s="491">
        <v>158</v>
      </c>
      <c r="M46" s="487">
        <v>80</v>
      </c>
      <c r="N46" s="487">
        <v>78</v>
      </c>
      <c r="O46" s="488">
        <v>68</v>
      </c>
      <c r="P46" s="489" t="s">
        <v>372</v>
      </c>
      <c r="Q46" s="487">
        <v>164</v>
      </c>
      <c r="R46" s="487">
        <v>89</v>
      </c>
      <c r="S46" s="487">
        <v>75</v>
      </c>
      <c r="T46" s="488">
        <v>65</v>
      </c>
      <c r="U46" s="528" t="s">
        <v>946</v>
      </c>
      <c r="V46" s="529"/>
      <c r="W46" s="529"/>
      <c r="X46" s="529"/>
      <c r="Y46" s="530"/>
    </row>
    <row r="47" spans="1:25" ht="20.25" customHeight="1" thickBot="1" x14ac:dyDescent="0.25">
      <c r="A47" s="535" t="s">
        <v>210</v>
      </c>
      <c r="B47" s="536">
        <v>1187</v>
      </c>
      <c r="C47" s="536">
        <v>561</v>
      </c>
      <c r="D47" s="536">
        <v>626</v>
      </c>
      <c r="E47" s="537">
        <v>520</v>
      </c>
      <c r="F47" s="538" t="s">
        <v>947</v>
      </c>
      <c r="G47" s="539">
        <v>247</v>
      </c>
      <c r="H47" s="539">
        <v>118</v>
      </c>
      <c r="I47" s="539">
        <v>129</v>
      </c>
      <c r="J47" s="540">
        <v>101</v>
      </c>
      <c r="K47" s="541" t="s">
        <v>211</v>
      </c>
      <c r="L47" s="539">
        <v>74</v>
      </c>
      <c r="M47" s="539">
        <v>36</v>
      </c>
      <c r="N47" s="539">
        <v>38</v>
      </c>
      <c r="O47" s="540">
        <v>27</v>
      </c>
      <c r="P47" s="541" t="s">
        <v>212</v>
      </c>
      <c r="Q47" s="539">
        <v>129</v>
      </c>
      <c r="R47" s="539">
        <v>70</v>
      </c>
      <c r="S47" s="539">
        <v>59</v>
      </c>
      <c r="T47" s="540">
        <v>46</v>
      </c>
      <c r="U47" s="542" t="s">
        <v>778</v>
      </c>
      <c r="V47" s="543"/>
      <c r="W47" s="543"/>
      <c r="X47" s="543"/>
      <c r="Y47" s="544"/>
    </row>
    <row r="48" spans="1:25" x14ac:dyDescent="0.2">
      <c r="J48" s="410"/>
      <c r="L48" s="411"/>
      <c r="M48" s="411"/>
      <c r="N48" s="411"/>
      <c r="O48" s="411"/>
    </row>
  </sheetData>
  <phoneticPr fontId="2"/>
  <printOptions horizontalCentered="1"/>
  <pageMargins left="0.19685039370078741" right="0.19685039370078741" top="0.59055118110236227" bottom="0.19685039370078741" header="0.31496062992125984" footer="0"/>
  <pageSetup paperSize="9" scale="60" orientation="landscape" r:id="rId1"/>
  <headerFooter alignWithMargins="0">
    <oddHeader>&amp;C&amp;14唐津市町別人口・世帯数一覧表（Ｎｏ.2）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view="pageBreakPreview" zoomScaleNormal="85" zoomScaleSheetLayoutView="100" workbookViewId="0"/>
  </sheetViews>
  <sheetFormatPr defaultColWidth="9" defaultRowHeight="13" x14ac:dyDescent="0.2"/>
  <cols>
    <col min="1" max="1" width="2.36328125" style="1" customWidth="1"/>
    <col min="2" max="2" width="6.6328125" style="3" customWidth="1"/>
    <col min="3" max="18" width="5.6328125" style="1" customWidth="1"/>
    <col min="19" max="31" width="6.6328125" style="1" customWidth="1"/>
    <col min="32" max="16384" width="9" style="1"/>
  </cols>
  <sheetData>
    <row r="1" spans="2:18" ht="24" customHeight="1" x14ac:dyDescent="0.2">
      <c r="B1" s="756" t="s">
        <v>32</v>
      </c>
      <c r="C1" s="756"/>
      <c r="D1" s="756"/>
      <c r="E1" s="756"/>
      <c r="F1" s="756"/>
      <c r="G1" s="756"/>
      <c r="H1" s="756"/>
      <c r="I1" s="756"/>
      <c r="J1" s="756"/>
      <c r="K1" s="756"/>
      <c r="L1" s="756"/>
      <c r="M1" s="756"/>
      <c r="N1" s="756"/>
      <c r="O1" s="756"/>
      <c r="P1" s="756"/>
      <c r="Q1" s="756"/>
      <c r="R1" s="756"/>
    </row>
    <row r="2" spans="2:18" ht="24" customHeight="1" thickBot="1" x14ac:dyDescent="0.25">
      <c r="B2" s="2"/>
      <c r="Q2" s="3"/>
      <c r="R2" s="4" t="s">
        <v>854</v>
      </c>
    </row>
    <row r="3" spans="2:18" ht="18" customHeight="1" x14ac:dyDescent="0.2">
      <c r="B3" s="750" t="s">
        <v>33</v>
      </c>
      <c r="C3" s="619" t="s">
        <v>34</v>
      </c>
      <c r="D3" s="620"/>
      <c r="E3" s="620"/>
      <c r="F3" s="620"/>
      <c r="G3" s="619" t="s">
        <v>35</v>
      </c>
      <c r="H3" s="620"/>
      <c r="I3" s="620"/>
      <c r="J3" s="620"/>
      <c r="K3" s="619" t="s">
        <v>36</v>
      </c>
      <c r="L3" s="620"/>
      <c r="M3" s="620"/>
      <c r="N3" s="620"/>
      <c r="O3" s="619" t="s">
        <v>37</v>
      </c>
      <c r="P3" s="620"/>
      <c r="Q3" s="620"/>
      <c r="R3" s="621"/>
    </row>
    <row r="4" spans="2:18" ht="18" customHeight="1" x14ac:dyDescent="0.2">
      <c r="B4" s="751"/>
      <c r="C4" s="622" t="s">
        <v>41</v>
      </c>
      <c r="D4" s="622" t="s">
        <v>42</v>
      </c>
      <c r="E4" s="623" t="s">
        <v>3</v>
      </c>
      <c r="F4" s="624" t="s">
        <v>4</v>
      </c>
      <c r="G4" s="625" t="s">
        <v>41</v>
      </c>
      <c r="H4" s="625" t="s">
        <v>42</v>
      </c>
      <c r="I4" s="623" t="s">
        <v>3</v>
      </c>
      <c r="J4" s="624" t="s">
        <v>4</v>
      </c>
      <c r="K4" s="625" t="s">
        <v>41</v>
      </c>
      <c r="L4" s="625" t="s">
        <v>42</v>
      </c>
      <c r="M4" s="624" t="s">
        <v>3</v>
      </c>
      <c r="N4" s="624" t="s">
        <v>4</v>
      </c>
      <c r="O4" s="625" t="s">
        <v>5</v>
      </c>
      <c r="P4" s="625" t="s">
        <v>42</v>
      </c>
      <c r="Q4" s="624" t="s">
        <v>3</v>
      </c>
      <c r="R4" s="626" t="s">
        <v>4</v>
      </c>
    </row>
    <row r="5" spans="2:18" ht="18" customHeight="1" x14ac:dyDescent="0.2">
      <c r="B5" s="627"/>
      <c r="C5" s="5" t="s">
        <v>43</v>
      </c>
      <c r="D5" s="6" t="s">
        <v>44</v>
      </c>
      <c r="E5" s="7" t="s">
        <v>44</v>
      </c>
      <c r="F5" s="7" t="s">
        <v>44</v>
      </c>
      <c r="G5" s="8" t="s">
        <v>43</v>
      </c>
      <c r="H5" s="8" t="s">
        <v>44</v>
      </c>
      <c r="I5" s="7" t="s">
        <v>44</v>
      </c>
      <c r="J5" s="7" t="s">
        <v>44</v>
      </c>
      <c r="K5" s="8" t="s">
        <v>43</v>
      </c>
      <c r="L5" s="8" t="s">
        <v>44</v>
      </c>
      <c r="M5" s="7" t="s">
        <v>44</v>
      </c>
      <c r="N5" s="7" t="s">
        <v>44</v>
      </c>
      <c r="O5" s="8" t="s">
        <v>43</v>
      </c>
      <c r="P5" s="8" t="s">
        <v>44</v>
      </c>
      <c r="Q5" s="7" t="s">
        <v>44</v>
      </c>
      <c r="R5" s="11" t="s">
        <v>44</v>
      </c>
    </row>
    <row r="6" spans="2:18" ht="20.149999999999999" customHeight="1" x14ac:dyDescent="0.2">
      <c r="B6" s="627" t="s">
        <v>45</v>
      </c>
      <c r="C6" s="628">
        <v>28957</v>
      </c>
      <c r="D6" s="629">
        <v>79795</v>
      </c>
      <c r="E6" s="630">
        <v>37583</v>
      </c>
      <c r="F6" s="630">
        <v>42212</v>
      </c>
      <c r="G6" s="631">
        <v>29184</v>
      </c>
      <c r="H6" s="631">
        <v>79670</v>
      </c>
      <c r="I6" s="630">
        <v>37506</v>
      </c>
      <c r="J6" s="630">
        <v>42164</v>
      </c>
      <c r="K6" s="631">
        <v>29403</v>
      </c>
      <c r="L6" s="631">
        <v>79724</v>
      </c>
      <c r="M6" s="630">
        <v>37488</v>
      </c>
      <c r="N6" s="630">
        <v>42236</v>
      </c>
      <c r="O6" s="632">
        <v>46065</v>
      </c>
      <c r="P6" s="632">
        <v>132262</v>
      </c>
      <c r="Q6" s="630">
        <v>62450</v>
      </c>
      <c r="R6" s="633">
        <v>69812</v>
      </c>
    </row>
    <row r="7" spans="2:18" ht="20.149999999999999" customHeight="1" x14ac:dyDescent="0.2">
      <c r="B7" s="627" t="s">
        <v>46</v>
      </c>
      <c r="C7" s="628">
        <v>3018</v>
      </c>
      <c r="D7" s="629">
        <v>10687</v>
      </c>
      <c r="E7" s="630">
        <v>5025</v>
      </c>
      <c r="F7" s="630">
        <v>5662</v>
      </c>
      <c r="G7" s="631">
        <v>3025</v>
      </c>
      <c r="H7" s="631">
        <v>10638</v>
      </c>
      <c r="I7" s="630">
        <v>5023</v>
      </c>
      <c r="J7" s="630">
        <v>5615</v>
      </c>
      <c r="K7" s="631">
        <v>3064</v>
      </c>
      <c r="L7" s="631">
        <v>10601</v>
      </c>
      <c r="M7" s="630">
        <v>4998</v>
      </c>
      <c r="N7" s="630">
        <v>5603</v>
      </c>
      <c r="O7" s="632"/>
      <c r="P7" s="632"/>
      <c r="Q7" s="630"/>
      <c r="R7" s="633"/>
    </row>
    <row r="8" spans="2:18" ht="20.149999999999999" customHeight="1" x14ac:dyDescent="0.2">
      <c r="B8" s="627" t="s">
        <v>47</v>
      </c>
      <c r="C8" s="628">
        <v>1958</v>
      </c>
      <c r="D8" s="629">
        <v>5858</v>
      </c>
      <c r="E8" s="630">
        <v>2690</v>
      </c>
      <c r="F8" s="630">
        <v>3168</v>
      </c>
      <c r="G8" s="631">
        <v>1968</v>
      </c>
      <c r="H8" s="631">
        <v>5772</v>
      </c>
      <c r="I8" s="630">
        <v>2654</v>
      </c>
      <c r="J8" s="630">
        <v>3118</v>
      </c>
      <c r="K8" s="631">
        <v>1936</v>
      </c>
      <c r="L8" s="631">
        <v>5637</v>
      </c>
      <c r="M8" s="630">
        <v>2588</v>
      </c>
      <c r="N8" s="630">
        <v>3049</v>
      </c>
      <c r="O8" s="632"/>
      <c r="P8" s="632"/>
      <c r="Q8" s="630"/>
      <c r="R8" s="633"/>
    </row>
    <row r="9" spans="2:18" ht="20.149999999999999" customHeight="1" x14ac:dyDescent="0.2">
      <c r="B9" s="627" t="s">
        <v>48</v>
      </c>
      <c r="C9" s="628">
        <v>2830</v>
      </c>
      <c r="D9" s="629">
        <v>9132</v>
      </c>
      <c r="E9" s="630">
        <v>4233</v>
      </c>
      <c r="F9" s="630">
        <v>4899</v>
      </c>
      <c r="G9" s="631">
        <v>2861</v>
      </c>
      <c r="H9" s="631">
        <v>9148</v>
      </c>
      <c r="I9" s="630">
        <v>4252</v>
      </c>
      <c r="J9" s="630">
        <v>4896</v>
      </c>
      <c r="K9" s="631">
        <v>2892</v>
      </c>
      <c r="L9" s="631">
        <v>9152</v>
      </c>
      <c r="M9" s="630">
        <v>4249</v>
      </c>
      <c r="N9" s="630">
        <v>4903</v>
      </c>
      <c r="O9" s="632"/>
      <c r="P9" s="632"/>
      <c r="Q9" s="630"/>
      <c r="R9" s="633"/>
    </row>
    <row r="10" spans="2:18" ht="20.149999999999999" customHeight="1" x14ac:dyDescent="0.2">
      <c r="B10" s="627" t="s">
        <v>49</v>
      </c>
      <c r="C10" s="628">
        <v>1600</v>
      </c>
      <c r="D10" s="629">
        <v>4955</v>
      </c>
      <c r="E10" s="630">
        <v>2380</v>
      </c>
      <c r="F10" s="630">
        <v>2575</v>
      </c>
      <c r="G10" s="631">
        <v>1593</v>
      </c>
      <c r="H10" s="631">
        <v>4901</v>
      </c>
      <c r="I10" s="630">
        <v>2350</v>
      </c>
      <c r="J10" s="630">
        <v>2551</v>
      </c>
      <c r="K10" s="631">
        <v>1605</v>
      </c>
      <c r="L10" s="631">
        <v>4899</v>
      </c>
      <c r="M10" s="630">
        <v>2360</v>
      </c>
      <c r="N10" s="630">
        <v>2539</v>
      </c>
      <c r="O10" s="632"/>
      <c r="P10" s="632"/>
      <c r="Q10" s="630"/>
      <c r="R10" s="633"/>
    </row>
    <row r="11" spans="2:18" ht="20.149999999999999" customHeight="1" x14ac:dyDescent="0.2">
      <c r="B11" s="627" t="s">
        <v>50</v>
      </c>
      <c r="C11" s="628">
        <v>2534</v>
      </c>
      <c r="D11" s="629">
        <v>9545</v>
      </c>
      <c r="E11" s="630">
        <v>4686</v>
      </c>
      <c r="F11" s="630">
        <v>4859</v>
      </c>
      <c r="G11" s="631">
        <v>2591</v>
      </c>
      <c r="H11" s="631">
        <v>9461</v>
      </c>
      <c r="I11" s="630">
        <v>4650</v>
      </c>
      <c r="J11" s="630">
        <v>4811</v>
      </c>
      <c r="K11" s="631">
        <v>2588</v>
      </c>
      <c r="L11" s="631">
        <v>9338</v>
      </c>
      <c r="M11" s="630">
        <v>4579</v>
      </c>
      <c r="N11" s="630">
        <v>4759</v>
      </c>
      <c r="O11" s="632"/>
      <c r="P11" s="632"/>
      <c r="Q11" s="630"/>
      <c r="R11" s="633"/>
    </row>
    <row r="12" spans="2:18" ht="20.149999999999999" customHeight="1" x14ac:dyDescent="0.2">
      <c r="B12" s="627" t="s">
        <v>51</v>
      </c>
      <c r="C12" s="628">
        <v>2209</v>
      </c>
      <c r="D12" s="629">
        <v>7627</v>
      </c>
      <c r="E12" s="630">
        <v>3702</v>
      </c>
      <c r="F12" s="630">
        <v>3925</v>
      </c>
      <c r="G12" s="631">
        <v>2205</v>
      </c>
      <c r="H12" s="631">
        <v>7541</v>
      </c>
      <c r="I12" s="630">
        <v>3666</v>
      </c>
      <c r="J12" s="630">
        <v>3875</v>
      </c>
      <c r="K12" s="631">
        <v>2199</v>
      </c>
      <c r="L12" s="631">
        <v>7453</v>
      </c>
      <c r="M12" s="630">
        <v>3649</v>
      </c>
      <c r="N12" s="630">
        <v>3804</v>
      </c>
      <c r="O12" s="632"/>
      <c r="P12" s="632"/>
      <c r="Q12" s="630"/>
      <c r="R12" s="633"/>
    </row>
    <row r="13" spans="2:18" ht="20.149999999999999" customHeight="1" x14ac:dyDescent="0.2">
      <c r="B13" s="627" t="s">
        <v>52</v>
      </c>
      <c r="C13" s="628">
        <v>2087</v>
      </c>
      <c r="D13" s="629">
        <v>6371</v>
      </c>
      <c r="E13" s="630">
        <v>3001</v>
      </c>
      <c r="F13" s="630">
        <v>3370</v>
      </c>
      <c r="G13" s="631">
        <v>2077</v>
      </c>
      <c r="H13" s="631">
        <v>6257</v>
      </c>
      <c r="I13" s="630">
        <v>2951</v>
      </c>
      <c r="J13" s="630">
        <v>3306</v>
      </c>
      <c r="K13" s="631">
        <v>2062</v>
      </c>
      <c r="L13" s="631">
        <v>6146</v>
      </c>
      <c r="M13" s="630">
        <v>2908</v>
      </c>
      <c r="N13" s="630">
        <v>3238</v>
      </c>
      <c r="O13" s="632"/>
      <c r="P13" s="632"/>
      <c r="Q13" s="630"/>
      <c r="R13" s="633"/>
    </row>
    <row r="14" spans="2:18" ht="20.149999999999999" customHeight="1" x14ac:dyDescent="0.2">
      <c r="B14" s="634" t="s">
        <v>53</v>
      </c>
      <c r="C14" s="635">
        <v>638</v>
      </c>
      <c r="D14" s="636">
        <v>2798</v>
      </c>
      <c r="E14" s="637">
        <v>1315</v>
      </c>
      <c r="F14" s="637">
        <v>1483</v>
      </c>
      <c r="G14" s="638">
        <v>646</v>
      </c>
      <c r="H14" s="638">
        <v>2777</v>
      </c>
      <c r="I14" s="637">
        <v>1300</v>
      </c>
      <c r="J14" s="637">
        <v>1477</v>
      </c>
      <c r="K14" s="638">
        <v>643</v>
      </c>
      <c r="L14" s="638">
        <v>2696</v>
      </c>
      <c r="M14" s="637">
        <v>1274</v>
      </c>
      <c r="N14" s="637">
        <v>1422</v>
      </c>
      <c r="O14" s="639">
        <v>652</v>
      </c>
      <c r="P14" s="639">
        <v>2675</v>
      </c>
      <c r="Q14" s="637">
        <v>1266</v>
      </c>
      <c r="R14" s="640">
        <v>1409</v>
      </c>
    </row>
    <row r="15" spans="2:18" ht="20.149999999999999" customHeight="1" thickBot="1" x14ac:dyDescent="0.25">
      <c r="B15" s="641" t="s">
        <v>54</v>
      </c>
      <c r="C15" s="642">
        <v>45831</v>
      </c>
      <c r="D15" s="643">
        <v>136768</v>
      </c>
      <c r="E15" s="643">
        <v>64615</v>
      </c>
      <c r="F15" s="643">
        <v>72153</v>
      </c>
      <c r="G15" s="643">
        <v>46150</v>
      </c>
      <c r="H15" s="643">
        <v>136165</v>
      </c>
      <c r="I15" s="643">
        <v>64352</v>
      </c>
      <c r="J15" s="643">
        <v>71813</v>
      </c>
      <c r="K15" s="643">
        <v>46392</v>
      </c>
      <c r="L15" s="643">
        <v>135646</v>
      </c>
      <c r="M15" s="643">
        <v>64093</v>
      </c>
      <c r="N15" s="643">
        <v>71553</v>
      </c>
      <c r="O15" s="643">
        <v>46717</v>
      </c>
      <c r="P15" s="643">
        <v>134937</v>
      </c>
      <c r="Q15" s="643">
        <v>63716</v>
      </c>
      <c r="R15" s="644">
        <v>71221</v>
      </c>
    </row>
    <row r="16" spans="2:18" ht="15" customHeight="1" thickBot="1" x14ac:dyDescent="0.25">
      <c r="B16" s="645"/>
      <c r="C16" s="179"/>
      <c r="D16" s="179"/>
      <c r="E16" s="179"/>
      <c r="F16" s="179"/>
      <c r="G16" s="179"/>
      <c r="H16" s="179"/>
      <c r="I16" s="179"/>
      <c r="J16" s="179"/>
      <c r="K16" s="179"/>
      <c r="L16" s="179"/>
      <c r="M16" s="179"/>
      <c r="N16" s="179"/>
      <c r="O16" s="179"/>
      <c r="P16" s="179"/>
      <c r="Q16" s="179"/>
      <c r="R16" s="179"/>
    </row>
    <row r="17" spans="2:18" ht="18" customHeight="1" x14ac:dyDescent="0.2">
      <c r="B17" s="750" t="s">
        <v>33</v>
      </c>
      <c r="C17" s="752" t="s">
        <v>38</v>
      </c>
      <c r="D17" s="753"/>
      <c r="E17" s="753"/>
      <c r="F17" s="757"/>
      <c r="G17" s="752" t="s">
        <v>39</v>
      </c>
      <c r="H17" s="753"/>
      <c r="I17" s="753"/>
      <c r="J17" s="757"/>
      <c r="K17" s="752" t="s">
        <v>40</v>
      </c>
      <c r="L17" s="753"/>
      <c r="M17" s="753"/>
      <c r="N17" s="757"/>
      <c r="O17" s="752" t="s">
        <v>55</v>
      </c>
      <c r="P17" s="753"/>
      <c r="Q17" s="753"/>
      <c r="R17" s="758"/>
    </row>
    <row r="18" spans="2:18" ht="18" customHeight="1" x14ac:dyDescent="0.2">
      <c r="B18" s="751"/>
      <c r="C18" s="622" t="s">
        <v>41</v>
      </c>
      <c r="D18" s="622" t="s">
        <v>42</v>
      </c>
      <c r="E18" s="623" t="s">
        <v>3</v>
      </c>
      <c r="F18" s="624" t="s">
        <v>4</v>
      </c>
      <c r="G18" s="625" t="s">
        <v>41</v>
      </c>
      <c r="H18" s="625" t="s">
        <v>42</v>
      </c>
      <c r="I18" s="623" t="s">
        <v>3</v>
      </c>
      <c r="J18" s="624" t="s">
        <v>4</v>
      </c>
      <c r="K18" s="625" t="s">
        <v>41</v>
      </c>
      <c r="L18" s="625" t="s">
        <v>42</v>
      </c>
      <c r="M18" s="624" t="s">
        <v>3</v>
      </c>
      <c r="N18" s="624" t="s">
        <v>4</v>
      </c>
      <c r="O18" s="625" t="s">
        <v>5</v>
      </c>
      <c r="P18" s="625" t="s">
        <v>42</v>
      </c>
      <c r="Q18" s="624" t="s">
        <v>3</v>
      </c>
      <c r="R18" s="626" t="s">
        <v>4</v>
      </c>
    </row>
    <row r="19" spans="2:18" ht="18" customHeight="1" x14ac:dyDescent="0.2">
      <c r="B19" s="627"/>
      <c r="C19" s="5" t="s">
        <v>43</v>
      </c>
      <c r="D19" s="6" t="s">
        <v>44</v>
      </c>
      <c r="E19" s="7" t="s">
        <v>44</v>
      </c>
      <c r="F19" s="7" t="s">
        <v>44</v>
      </c>
      <c r="G19" s="8" t="s">
        <v>43</v>
      </c>
      <c r="H19" s="8" t="s">
        <v>44</v>
      </c>
      <c r="I19" s="7" t="s">
        <v>44</v>
      </c>
      <c r="J19" s="7" t="s">
        <v>44</v>
      </c>
      <c r="K19" s="8" t="s">
        <v>43</v>
      </c>
      <c r="L19" s="8" t="s">
        <v>44</v>
      </c>
      <c r="M19" s="7" t="s">
        <v>44</v>
      </c>
      <c r="N19" s="7" t="s">
        <v>44</v>
      </c>
      <c r="O19" s="8" t="s">
        <v>43</v>
      </c>
      <c r="P19" s="8" t="s">
        <v>44</v>
      </c>
      <c r="Q19" s="7" t="s">
        <v>44</v>
      </c>
      <c r="R19" s="11" t="s">
        <v>44</v>
      </c>
    </row>
    <row r="20" spans="2:18" ht="20.149999999999999" customHeight="1" thickBot="1" x14ac:dyDescent="0.25">
      <c r="B20" s="646" t="s">
        <v>62</v>
      </c>
      <c r="C20" s="647">
        <v>47506</v>
      </c>
      <c r="D20" s="648">
        <v>134959</v>
      </c>
      <c r="E20" s="649">
        <v>63525</v>
      </c>
      <c r="F20" s="649">
        <v>71434</v>
      </c>
      <c r="G20" s="650">
        <v>47860</v>
      </c>
      <c r="H20" s="648">
        <v>133966</v>
      </c>
      <c r="I20" s="649">
        <v>63049</v>
      </c>
      <c r="J20" s="649">
        <v>70917</v>
      </c>
      <c r="K20" s="650">
        <v>48155</v>
      </c>
      <c r="L20" s="648">
        <v>133062</v>
      </c>
      <c r="M20" s="649">
        <v>62653</v>
      </c>
      <c r="N20" s="649">
        <v>70409</v>
      </c>
      <c r="O20" s="651">
        <v>48496</v>
      </c>
      <c r="P20" s="648">
        <v>132325</v>
      </c>
      <c r="Q20" s="649">
        <v>62279</v>
      </c>
      <c r="R20" s="652">
        <v>70046</v>
      </c>
    </row>
    <row r="21" spans="2:18" ht="15" customHeight="1" thickBot="1" x14ac:dyDescent="0.25">
      <c r="B21" s="645"/>
      <c r="C21" s="179"/>
      <c r="D21" s="179"/>
      <c r="E21" s="179"/>
      <c r="F21" s="179"/>
      <c r="G21" s="179"/>
      <c r="H21" s="179"/>
      <c r="I21" s="179"/>
      <c r="J21" s="179"/>
      <c r="K21" s="179"/>
      <c r="L21" s="179"/>
      <c r="M21" s="179"/>
      <c r="N21" s="179"/>
      <c r="O21" s="179"/>
      <c r="P21" s="179"/>
      <c r="Q21" s="179"/>
      <c r="R21" s="179"/>
    </row>
    <row r="22" spans="2:18" ht="18" customHeight="1" x14ac:dyDescent="0.2">
      <c r="B22" s="750" t="s">
        <v>33</v>
      </c>
      <c r="C22" s="752" t="s">
        <v>56</v>
      </c>
      <c r="D22" s="753"/>
      <c r="E22" s="753"/>
      <c r="F22" s="757"/>
      <c r="G22" s="752" t="s">
        <v>57</v>
      </c>
      <c r="H22" s="753"/>
      <c r="I22" s="753"/>
      <c r="J22" s="757"/>
      <c r="K22" s="752" t="s">
        <v>58</v>
      </c>
      <c r="L22" s="753"/>
      <c r="M22" s="753"/>
      <c r="N22" s="757"/>
      <c r="O22" s="752" t="s">
        <v>59</v>
      </c>
      <c r="P22" s="753"/>
      <c r="Q22" s="753"/>
      <c r="R22" s="758"/>
    </row>
    <row r="23" spans="2:18" ht="18" customHeight="1" x14ac:dyDescent="0.2">
      <c r="B23" s="751"/>
      <c r="C23" s="625" t="s">
        <v>41</v>
      </c>
      <c r="D23" s="625" t="s">
        <v>42</v>
      </c>
      <c r="E23" s="623" t="s">
        <v>3</v>
      </c>
      <c r="F23" s="624" t="s">
        <v>4</v>
      </c>
      <c r="G23" s="625" t="s">
        <v>41</v>
      </c>
      <c r="H23" s="625" t="s">
        <v>42</v>
      </c>
      <c r="I23" s="624" t="s">
        <v>3</v>
      </c>
      <c r="J23" s="624" t="s">
        <v>4</v>
      </c>
      <c r="K23" s="625" t="s">
        <v>5</v>
      </c>
      <c r="L23" s="625" t="s">
        <v>42</v>
      </c>
      <c r="M23" s="624" t="s">
        <v>3</v>
      </c>
      <c r="N23" s="624" t="s">
        <v>4</v>
      </c>
      <c r="O23" s="653" t="s">
        <v>5</v>
      </c>
      <c r="P23" s="625" t="s">
        <v>42</v>
      </c>
      <c r="Q23" s="624" t="s">
        <v>3</v>
      </c>
      <c r="R23" s="626" t="s">
        <v>4</v>
      </c>
    </row>
    <row r="24" spans="2:18" ht="18" customHeight="1" x14ac:dyDescent="0.2">
      <c r="B24" s="627"/>
      <c r="C24" s="8" t="s">
        <v>43</v>
      </c>
      <c r="D24" s="8" t="s">
        <v>44</v>
      </c>
      <c r="E24" s="7" t="s">
        <v>44</v>
      </c>
      <c r="F24" s="7" t="s">
        <v>44</v>
      </c>
      <c r="G24" s="8" t="s">
        <v>43</v>
      </c>
      <c r="H24" s="8" t="s">
        <v>44</v>
      </c>
      <c r="I24" s="7" t="s">
        <v>44</v>
      </c>
      <c r="J24" s="7" t="s">
        <v>44</v>
      </c>
      <c r="K24" s="8" t="s">
        <v>43</v>
      </c>
      <c r="L24" s="8" t="s">
        <v>44</v>
      </c>
      <c r="M24" s="7" t="s">
        <v>44</v>
      </c>
      <c r="N24" s="7" t="s">
        <v>44</v>
      </c>
      <c r="O24" s="9" t="s">
        <v>43</v>
      </c>
      <c r="P24" s="8" t="s">
        <v>44</v>
      </c>
      <c r="Q24" s="7" t="s">
        <v>44</v>
      </c>
      <c r="R24" s="11" t="s">
        <v>44</v>
      </c>
    </row>
    <row r="25" spans="2:18" ht="20.149999999999999" customHeight="1" thickBot="1" x14ac:dyDescent="0.25">
      <c r="B25" s="646" t="s">
        <v>62</v>
      </c>
      <c r="C25" s="650">
        <v>48881</v>
      </c>
      <c r="D25" s="648">
        <f>E25+F25</f>
        <v>131672</v>
      </c>
      <c r="E25" s="649">
        <v>61926</v>
      </c>
      <c r="F25" s="649">
        <v>69746</v>
      </c>
      <c r="G25" s="650">
        <v>49172</v>
      </c>
      <c r="H25" s="648">
        <f>I25+J25</f>
        <v>130854</v>
      </c>
      <c r="I25" s="649">
        <v>61538</v>
      </c>
      <c r="J25" s="649">
        <v>69316</v>
      </c>
      <c r="K25" s="651">
        <v>49499</v>
      </c>
      <c r="L25" s="648">
        <f>M25+N25</f>
        <v>130087</v>
      </c>
      <c r="M25" s="649">
        <v>61225</v>
      </c>
      <c r="N25" s="649">
        <v>68862</v>
      </c>
      <c r="O25" s="654">
        <v>49733</v>
      </c>
      <c r="P25" s="648">
        <v>129216</v>
      </c>
      <c r="Q25" s="649">
        <v>60747</v>
      </c>
      <c r="R25" s="652">
        <v>68469</v>
      </c>
    </row>
    <row r="26" spans="2:18" ht="15" customHeight="1" thickBot="1" x14ac:dyDescent="0.25">
      <c r="B26" s="645"/>
      <c r="C26" s="179"/>
      <c r="D26" s="179"/>
      <c r="E26" s="179"/>
      <c r="F26" s="179"/>
      <c r="G26" s="179"/>
      <c r="H26" s="179"/>
      <c r="I26" s="179"/>
      <c r="J26" s="179"/>
      <c r="K26" s="179"/>
      <c r="L26" s="179"/>
      <c r="M26" s="179"/>
      <c r="N26" s="179"/>
      <c r="O26" s="179"/>
      <c r="P26" s="179"/>
      <c r="Q26" s="179"/>
      <c r="R26" s="179"/>
    </row>
    <row r="27" spans="2:18" ht="18" customHeight="1" x14ac:dyDescent="0.2">
      <c r="B27" s="750" t="s">
        <v>33</v>
      </c>
      <c r="C27" s="753" t="s">
        <v>60</v>
      </c>
      <c r="D27" s="753"/>
      <c r="E27" s="753"/>
      <c r="F27" s="753"/>
      <c r="G27" s="752" t="s">
        <v>61</v>
      </c>
      <c r="H27" s="753"/>
      <c r="I27" s="753"/>
      <c r="J27" s="753"/>
      <c r="K27" s="752" t="s">
        <v>63</v>
      </c>
      <c r="L27" s="753"/>
      <c r="M27" s="753"/>
      <c r="N27" s="757"/>
      <c r="O27" s="753" t="s">
        <v>64</v>
      </c>
      <c r="P27" s="753"/>
      <c r="Q27" s="753"/>
      <c r="R27" s="758"/>
    </row>
    <row r="28" spans="2:18" ht="18" customHeight="1" x14ac:dyDescent="0.2">
      <c r="B28" s="751"/>
      <c r="C28" s="653" t="s">
        <v>5</v>
      </c>
      <c r="D28" s="625" t="s">
        <v>42</v>
      </c>
      <c r="E28" s="624" t="s">
        <v>3</v>
      </c>
      <c r="F28" s="655" t="s">
        <v>4</v>
      </c>
      <c r="G28" s="625" t="s">
        <v>5</v>
      </c>
      <c r="H28" s="625" t="s">
        <v>42</v>
      </c>
      <c r="I28" s="624" t="s">
        <v>3</v>
      </c>
      <c r="J28" s="655" t="s">
        <v>4</v>
      </c>
      <c r="K28" s="622" t="s">
        <v>41</v>
      </c>
      <c r="L28" s="622" t="s">
        <v>42</v>
      </c>
      <c r="M28" s="623" t="s">
        <v>3</v>
      </c>
      <c r="N28" s="624" t="s">
        <v>4</v>
      </c>
      <c r="O28" s="656" t="s">
        <v>41</v>
      </c>
      <c r="P28" s="622" t="s">
        <v>42</v>
      </c>
      <c r="Q28" s="623" t="s">
        <v>3</v>
      </c>
      <c r="R28" s="626" t="s">
        <v>4</v>
      </c>
    </row>
    <row r="29" spans="2:18" ht="18" customHeight="1" x14ac:dyDescent="0.2">
      <c r="B29" s="627"/>
      <c r="C29" s="9" t="s">
        <v>43</v>
      </c>
      <c r="D29" s="8" t="s">
        <v>44</v>
      </c>
      <c r="E29" s="7" t="s">
        <v>44</v>
      </c>
      <c r="F29" s="10" t="s">
        <v>44</v>
      </c>
      <c r="G29" s="8" t="s">
        <v>43</v>
      </c>
      <c r="H29" s="8" t="s">
        <v>44</v>
      </c>
      <c r="I29" s="7" t="s">
        <v>44</v>
      </c>
      <c r="J29" s="10" t="s">
        <v>44</v>
      </c>
      <c r="K29" s="149" t="s">
        <v>43</v>
      </c>
      <c r="L29" s="6" t="s">
        <v>44</v>
      </c>
      <c r="M29" s="7" t="s">
        <v>44</v>
      </c>
      <c r="N29" s="7" t="s">
        <v>44</v>
      </c>
      <c r="O29" s="5" t="s">
        <v>43</v>
      </c>
      <c r="P29" s="6" t="s">
        <v>44</v>
      </c>
      <c r="Q29" s="7" t="s">
        <v>44</v>
      </c>
      <c r="R29" s="11" t="s">
        <v>44</v>
      </c>
    </row>
    <row r="30" spans="2:18" ht="20.149999999999999" customHeight="1" thickBot="1" x14ac:dyDescent="0.25">
      <c r="B30" s="646" t="s">
        <v>62</v>
      </c>
      <c r="C30" s="654">
        <v>49876</v>
      </c>
      <c r="D30" s="648">
        <v>127991</v>
      </c>
      <c r="E30" s="649">
        <v>60196</v>
      </c>
      <c r="F30" s="657">
        <v>67795</v>
      </c>
      <c r="G30" s="651">
        <v>49985</v>
      </c>
      <c r="H30" s="648">
        <v>126820</v>
      </c>
      <c r="I30" s="649">
        <v>59642</v>
      </c>
      <c r="J30" s="657">
        <v>67178</v>
      </c>
      <c r="K30" s="658">
        <v>50108</v>
      </c>
      <c r="L30" s="648">
        <f>M30+N30</f>
        <v>125608</v>
      </c>
      <c r="M30" s="649">
        <v>59115</v>
      </c>
      <c r="N30" s="649">
        <v>66493</v>
      </c>
      <c r="O30" s="647">
        <v>50283</v>
      </c>
      <c r="P30" s="648">
        <f>Q30+R30</f>
        <v>124431</v>
      </c>
      <c r="Q30" s="649">
        <v>58543</v>
      </c>
      <c r="R30" s="652">
        <v>65888</v>
      </c>
    </row>
    <row r="31" spans="2:18" ht="15" customHeight="1" thickBot="1" x14ac:dyDescent="0.25">
      <c r="B31" s="645"/>
      <c r="C31" s="179"/>
      <c r="D31" s="179"/>
      <c r="E31" s="179"/>
      <c r="F31" s="179"/>
      <c r="G31" s="179"/>
      <c r="H31" s="179"/>
      <c r="I31" s="179"/>
      <c r="J31" s="179"/>
      <c r="K31" s="179"/>
      <c r="L31" s="179"/>
      <c r="M31" s="179"/>
      <c r="N31" s="179"/>
      <c r="O31" s="179"/>
      <c r="P31" s="179"/>
      <c r="Q31" s="179"/>
      <c r="R31" s="179"/>
    </row>
    <row r="32" spans="2:18" ht="18" customHeight="1" x14ac:dyDescent="0.2">
      <c r="B32" s="750" t="s">
        <v>33</v>
      </c>
      <c r="C32" s="752" t="s">
        <v>65</v>
      </c>
      <c r="D32" s="753"/>
      <c r="E32" s="753"/>
      <c r="F32" s="753"/>
      <c r="G32" s="752" t="s">
        <v>840</v>
      </c>
      <c r="H32" s="753"/>
      <c r="I32" s="753"/>
      <c r="J32" s="757"/>
      <c r="K32" s="753" t="s">
        <v>839</v>
      </c>
      <c r="L32" s="753"/>
      <c r="M32" s="753"/>
      <c r="N32" s="753"/>
      <c r="O32" s="752" t="s">
        <v>860</v>
      </c>
      <c r="P32" s="753"/>
      <c r="Q32" s="753"/>
      <c r="R32" s="758"/>
    </row>
    <row r="33" spans="2:18" ht="18" customHeight="1" x14ac:dyDescent="0.2">
      <c r="B33" s="751"/>
      <c r="C33" s="622" t="s">
        <v>41</v>
      </c>
      <c r="D33" s="622" t="s">
        <v>42</v>
      </c>
      <c r="E33" s="623" t="s">
        <v>3</v>
      </c>
      <c r="F33" s="655" t="s">
        <v>4</v>
      </c>
      <c r="G33" s="622" t="s">
        <v>41</v>
      </c>
      <c r="H33" s="622" t="s">
        <v>42</v>
      </c>
      <c r="I33" s="623" t="s">
        <v>3</v>
      </c>
      <c r="J33" s="624" t="s">
        <v>4</v>
      </c>
      <c r="K33" s="656" t="s">
        <v>41</v>
      </c>
      <c r="L33" s="622" t="s">
        <v>42</v>
      </c>
      <c r="M33" s="623" t="s">
        <v>3</v>
      </c>
      <c r="N33" s="655" t="s">
        <v>4</v>
      </c>
      <c r="O33" s="622" t="s">
        <v>41</v>
      </c>
      <c r="P33" s="622" t="s">
        <v>42</v>
      </c>
      <c r="Q33" s="623" t="s">
        <v>3</v>
      </c>
      <c r="R33" s="626" t="s">
        <v>4</v>
      </c>
    </row>
    <row r="34" spans="2:18" ht="18" customHeight="1" x14ac:dyDescent="0.2">
      <c r="B34" s="627"/>
      <c r="C34" s="149" t="s">
        <v>43</v>
      </c>
      <c r="D34" s="6" t="s">
        <v>44</v>
      </c>
      <c r="E34" s="7" t="s">
        <v>44</v>
      </c>
      <c r="F34" s="10" t="s">
        <v>44</v>
      </c>
      <c r="G34" s="149" t="s">
        <v>43</v>
      </c>
      <c r="H34" s="6" t="s">
        <v>44</v>
      </c>
      <c r="I34" s="7" t="s">
        <v>44</v>
      </c>
      <c r="J34" s="7" t="s">
        <v>44</v>
      </c>
      <c r="K34" s="5" t="s">
        <v>43</v>
      </c>
      <c r="L34" s="6" t="s">
        <v>44</v>
      </c>
      <c r="M34" s="7" t="s">
        <v>44</v>
      </c>
      <c r="N34" s="10" t="s">
        <v>44</v>
      </c>
      <c r="O34" s="149" t="s">
        <v>43</v>
      </c>
      <c r="P34" s="6" t="s">
        <v>44</v>
      </c>
      <c r="Q34" s="7" t="s">
        <v>44</v>
      </c>
      <c r="R34" s="11" t="s">
        <v>44</v>
      </c>
    </row>
    <row r="35" spans="2:18" ht="20.149999999999999" customHeight="1" thickBot="1" x14ac:dyDescent="0.25">
      <c r="B35" s="646" t="s">
        <v>62</v>
      </c>
      <c r="C35" s="658">
        <v>50507</v>
      </c>
      <c r="D35" s="648">
        <v>123107</v>
      </c>
      <c r="E35" s="649">
        <v>57936</v>
      </c>
      <c r="F35" s="657">
        <v>65171</v>
      </c>
      <c r="G35" s="658">
        <v>50688</v>
      </c>
      <c r="H35" s="648">
        <v>121890</v>
      </c>
      <c r="I35" s="649">
        <v>57369</v>
      </c>
      <c r="J35" s="649">
        <v>64521</v>
      </c>
      <c r="K35" s="647">
        <v>50892</v>
      </c>
      <c r="L35" s="648">
        <v>120513</v>
      </c>
      <c r="M35" s="649">
        <v>56737</v>
      </c>
      <c r="N35" s="657">
        <v>63776</v>
      </c>
      <c r="O35" s="658">
        <v>51100</v>
      </c>
      <c r="P35" s="648">
        <v>119341</v>
      </c>
      <c r="Q35" s="649">
        <v>56259</v>
      </c>
      <c r="R35" s="652">
        <v>63082</v>
      </c>
    </row>
    <row r="36" spans="2:18" ht="15" customHeight="1" thickBot="1" x14ac:dyDescent="0.25">
      <c r="B36" s="645"/>
      <c r="C36" s="179"/>
      <c r="D36" s="179"/>
      <c r="E36" s="179"/>
      <c r="F36" s="179"/>
      <c r="G36" s="179"/>
      <c r="H36" s="179"/>
      <c r="I36" s="179"/>
      <c r="J36" s="179"/>
      <c r="K36" s="179"/>
      <c r="L36" s="179"/>
      <c r="M36" s="179"/>
      <c r="N36" s="179"/>
      <c r="O36" s="179"/>
      <c r="P36" s="179"/>
      <c r="Q36" s="179"/>
      <c r="R36" s="179"/>
    </row>
    <row r="37" spans="2:18" ht="18" customHeight="1" x14ac:dyDescent="0.2">
      <c r="B37" s="750" t="s">
        <v>33</v>
      </c>
      <c r="C37" s="752" t="s">
        <v>884</v>
      </c>
      <c r="D37" s="753"/>
      <c r="E37" s="753"/>
      <c r="F37" s="753"/>
      <c r="G37" s="754" t="s">
        <v>920</v>
      </c>
      <c r="H37" s="755"/>
      <c r="I37" s="755"/>
      <c r="J37" s="755"/>
      <c r="K37" s="754" t="s">
        <v>926</v>
      </c>
      <c r="L37" s="755"/>
      <c r="M37" s="755"/>
      <c r="N37" s="803"/>
      <c r="O37" s="754" t="s">
        <v>927</v>
      </c>
      <c r="P37" s="755"/>
      <c r="Q37" s="755"/>
      <c r="R37" s="804"/>
    </row>
    <row r="38" spans="2:18" ht="18" customHeight="1" x14ac:dyDescent="0.2">
      <c r="B38" s="751"/>
      <c r="C38" s="622" t="s">
        <v>41</v>
      </c>
      <c r="D38" s="622" t="s">
        <v>42</v>
      </c>
      <c r="E38" s="623" t="s">
        <v>3</v>
      </c>
      <c r="F38" s="655" t="s">
        <v>4</v>
      </c>
      <c r="G38" s="659" t="s">
        <v>41</v>
      </c>
      <c r="H38" s="659" t="s">
        <v>42</v>
      </c>
      <c r="I38" s="660" t="s">
        <v>3</v>
      </c>
      <c r="J38" s="661" t="s">
        <v>4</v>
      </c>
      <c r="K38" s="659" t="s">
        <v>41</v>
      </c>
      <c r="L38" s="659" t="s">
        <v>42</v>
      </c>
      <c r="M38" s="660" t="s">
        <v>3</v>
      </c>
      <c r="N38" s="805" t="s">
        <v>4</v>
      </c>
      <c r="O38" s="659" t="s">
        <v>41</v>
      </c>
      <c r="P38" s="659" t="s">
        <v>42</v>
      </c>
      <c r="Q38" s="660" t="s">
        <v>3</v>
      </c>
      <c r="R38" s="806" t="s">
        <v>4</v>
      </c>
    </row>
    <row r="39" spans="2:18" ht="18" customHeight="1" x14ac:dyDescent="0.2">
      <c r="B39" s="627"/>
      <c r="C39" s="149" t="s">
        <v>43</v>
      </c>
      <c r="D39" s="6" t="s">
        <v>44</v>
      </c>
      <c r="E39" s="7" t="s">
        <v>44</v>
      </c>
      <c r="F39" s="10" t="s">
        <v>44</v>
      </c>
      <c r="G39" s="434" t="s">
        <v>43</v>
      </c>
      <c r="H39" s="435" t="s">
        <v>44</v>
      </c>
      <c r="I39" s="436" t="s">
        <v>44</v>
      </c>
      <c r="J39" s="437" t="s">
        <v>44</v>
      </c>
      <c r="K39" s="434" t="s">
        <v>43</v>
      </c>
      <c r="L39" s="435" t="s">
        <v>44</v>
      </c>
      <c r="M39" s="436" t="s">
        <v>44</v>
      </c>
      <c r="N39" s="436" t="s">
        <v>44</v>
      </c>
      <c r="O39" s="434" t="s">
        <v>43</v>
      </c>
      <c r="P39" s="435" t="s">
        <v>44</v>
      </c>
      <c r="Q39" s="436" t="s">
        <v>44</v>
      </c>
      <c r="R39" s="807" t="s">
        <v>44</v>
      </c>
    </row>
    <row r="40" spans="2:18" ht="20.149999999999999" customHeight="1" thickBot="1" x14ac:dyDescent="0.25">
      <c r="B40" s="646" t="s">
        <v>62</v>
      </c>
      <c r="C40" s="658">
        <v>51005</v>
      </c>
      <c r="D40" s="648">
        <v>117789</v>
      </c>
      <c r="E40" s="649">
        <v>55601</v>
      </c>
      <c r="F40" s="657">
        <v>62188</v>
      </c>
      <c r="G40" s="662">
        <v>51100</v>
      </c>
      <c r="H40" s="663">
        <v>116323</v>
      </c>
      <c r="I40" s="664">
        <v>54936</v>
      </c>
      <c r="J40" s="665">
        <v>61387</v>
      </c>
      <c r="K40" s="662">
        <v>51258</v>
      </c>
      <c r="L40" s="663">
        <v>114875</v>
      </c>
      <c r="M40" s="664">
        <v>54174</v>
      </c>
      <c r="N40" s="664">
        <v>60701</v>
      </c>
      <c r="O40" s="662">
        <v>51434</v>
      </c>
      <c r="P40" s="663">
        <v>113179</v>
      </c>
      <c r="Q40" s="664">
        <v>53389</v>
      </c>
      <c r="R40" s="808">
        <v>59790</v>
      </c>
    </row>
    <row r="41" spans="2:18" ht="9" customHeight="1" x14ac:dyDescent="0.2">
      <c r="B41" s="645"/>
      <c r="C41" s="179"/>
      <c r="D41" s="179"/>
      <c r="E41" s="179"/>
      <c r="F41" s="179"/>
      <c r="G41" s="179"/>
      <c r="H41" s="179"/>
      <c r="I41" s="179"/>
      <c r="J41" s="179"/>
      <c r="K41" s="179"/>
      <c r="L41" s="179"/>
      <c r="M41" s="179"/>
      <c r="N41" s="179"/>
      <c r="O41" s="179"/>
      <c r="P41" s="179"/>
      <c r="Q41" s="179"/>
      <c r="R41" s="179"/>
    </row>
    <row r="42" spans="2:18" ht="18" customHeight="1" x14ac:dyDescent="0.2">
      <c r="B42" s="12" t="s">
        <v>66</v>
      </c>
      <c r="C42" s="179"/>
      <c r="D42" s="179"/>
      <c r="E42" s="179"/>
      <c r="F42" s="179"/>
      <c r="G42" s="179"/>
      <c r="H42" s="179"/>
      <c r="I42" s="179"/>
      <c r="J42" s="179"/>
      <c r="K42" s="179"/>
      <c r="L42" s="179"/>
      <c r="M42" s="179"/>
      <c r="N42" s="179"/>
      <c r="O42" s="179"/>
      <c r="P42" s="179"/>
      <c r="Q42" s="179"/>
      <c r="R42" s="179"/>
    </row>
    <row r="43" spans="2:18" ht="18" customHeight="1" x14ac:dyDescent="0.2">
      <c r="B43" s="12" t="s">
        <v>67</v>
      </c>
      <c r="C43" s="179"/>
      <c r="D43" s="179"/>
      <c r="E43" s="179"/>
      <c r="F43" s="179"/>
      <c r="G43" s="179"/>
      <c r="H43" s="179"/>
      <c r="I43" s="179"/>
      <c r="J43" s="179"/>
      <c r="K43" s="179"/>
      <c r="L43" s="179"/>
      <c r="M43" s="179"/>
      <c r="N43" s="179"/>
      <c r="O43" s="179"/>
      <c r="P43" s="179"/>
      <c r="Q43" s="179"/>
      <c r="R43" s="179"/>
    </row>
  </sheetData>
  <mergeCells count="27">
    <mergeCell ref="B32:B33"/>
    <mergeCell ref="G22:J22"/>
    <mergeCell ref="K22:N22"/>
    <mergeCell ref="O22:R22"/>
    <mergeCell ref="B27:B28"/>
    <mergeCell ref="C27:F27"/>
    <mergeCell ref="B22:B23"/>
    <mergeCell ref="C22:F22"/>
    <mergeCell ref="G27:J27"/>
    <mergeCell ref="K27:N27"/>
    <mergeCell ref="O27:R27"/>
    <mergeCell ref="C32:F32"/>
    <mergeCell ref="G32:J32"/>
    <mergeCell ref="K32:N32"/>
    <mergeCell ref="O32:R32"/>
    <mergeCell ref="B1:R1"/>
    <mergeCell ref="B3:B4"/>
    <mergeCell ref="B17:B18"/>
    <mergeCell ref="C17:F17"/>
    <mergeCell ref="G17:J17"/>
    <mergeCell ref="K17:N17"/>
    <mergeCell ref="O17:R17"/>
    <mergeCell ref="B37:B38"/>
    <mergeCell ref="C37:F37"/>
    <mergeCell ref="G37:J37"/>
    <mergeCell ref="K37:N37"/>
    <mergeCell ref="O37:R37"/>
  </mergeCells>
  <phoneticPr fontId="2"/>
  <printOptions horizontalCentered="1"/>
  <pageMargins left="3.937007874015748E-2" right="3.937007874015748E-2" top="0.39370078740157483" bottom="0.39370078740157483" header="0.39370078740157483" footer="0.39370078740157483"/>
  <pageSetup paperSize="9" fitToWidth="0"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8"/>
  <sheetViews>
    <sheetView showGridLines="0" view="pageBreakPreview" zoomScale="110" zoomScaleNormal="100" zoomScaleSheetLayoutView="110" workbookViewId="0"/>
  </sheetViews>
  <sheetFormatPr defaultColWidth="9" defaultRowHeight="13" x14ac:dyDescent="0.2"/>
  <cols>
    <col min="1" max="1" width="9" style="121"/>
    <col min="2" max="2" width="6.90625" style="121" customWidth="1"/>
    <col min="3" max="3" width="7.90625" style="145" customWidth="1"/>
    <col min="4" max="7" width="12.6328125" style="121" customWidth="1"/>
    <col min="8" max="8" width="5.6328125" style="121" bestFit="1" customWidth="1"/>
    <col min="9" max="10" width="4.81640625" style="121" bestFit="1" customWidth="1"/>
    <col min="11" max="11" width="7.81640625" style="121" bestFit="1" customWidth="1"/>
    <col min="12" max="13" width="9" style="121"/>
    <col min="14" max="14" width="9.81640625" style="121" bestFit="1" customWidth="1"/>
    <col min="15" max="16384" width="9" style="121"/>
  </cols>
  <sheetData>
    <row r="1" spans="2:15" ht="24" customHeight="1" x14ac:dyDescent="0.2">
      <c r="B1" s="761" t="s">
        <v>0</v>
      </c>
      <c r="C1" s="761"/>
      <c r="D1" s="761"/>
      <c r="E1" s="761"/>
      <c r="F1" s="761"/>
      <c r="G1" s="761"/>
      <c r="H1" s="119"/>
      <c r="I1" s="120"/>
      <c r="J1" s="120"/>
      <c r="K1" s="120"/>
      <c r="L1" s="120"/>
      <c r="M1" s="120"/>
      <c r="N1" s="120"/>
      <c r="O1" s="120"/>
    </row>
    <row r="2" spans="2:15" ht="24" customHeight="1" thickBot="1" x14ac:dyDescent="0.25">
      <c r="C2" s="122"/>
      <c r="D2" s="123"/>
      <c r="E2" s="123"/>
      <c r="G2" s="124" t="s">
        <v>879</v>
      </c>
      <c r="H2" s="125"/>
      <c r="I2" s="125"/>
      <c r="J2" s="125"/>
      <c r="K2" s="125"/>
      <c r="L2" s="125"/>
      <c r="M2" s="125"/>
      <c r="N2" s="125"/>
      <c r="O2" s="125"/>
    </row>
    <row r="3" spans="2:15" ht="21.75" customHeight="1" x14ac:dyDescent="0.2">
      <c r="B3" s="762" t="s">
        <v>1</v>
      </c>
      <c r="C3" s="763"/>
      <c r="D3" s="126" t="s">
        <v>2</v>
      </c>
      <c r="E3" s="126" t="s">
        <v>3</v>
      </c>
      <c r="F3" s="126" t="s">
        <v>4</v>
      </c>
      <c r="G3" s="127" t="s">
        <v>5</v>
      </c>
      <c r="H3" s="128"/>
      <c r="I3" s="128"/>
      <c r="J3" s="128"/>
      <c r="K3" s="128"/>
      <c r="L3" s="128"/>
      <c r="M3" s="128"/>
      <c r="N3" s="128"/>
      <c r="O3" s="128"/>
    </row>
    <row r="4" spans="2:15" ht="21.75" customHeight="1" x14ac:dyDescent="0.2">
      <c r="B4" s="129"/>
      <c r="C4" s="130" t="s">
        <v>6</v>
      </c>
      <c r="D4" s="131">
        <v>227</v>
      </c>
      <c r="E4" s="132">
        <v>107</v>
      </c>
      <c r="F4" s="132">
        <v>120</v>
      </c>
      <c r="G4" s="133">
        <v>155</v>
      </c>
      <c r="H4" s="128"/>
      <c r="I4" s="128"/>
      <c r="J4" s="128"/>
      <c r="K4" s="128"/>
      <c r="L4" s="128"/>
      <c r="M4" s="128"/>
      <c r="N4" s="128"/>
      <c r="O4" s="128"/>
    </row>
    <row r="5" spans="2:15" ht="21.75" customHeight="1" x14ac:dyDescent="0.2">
      <c r="B5" s="129"/>
      <c r="C5" s="134" t="s">
        <v>7</v>
      </c>
      <c r="D5" s="135">
        <v>224</v>
      </c>
      <c r="E5" s="136">
        <v>105</v>
      </c>
      <c r="F5" s="136">
        <v>119</v>
      </c>
      <c r="G5" s="133">
        <v>152</v>
      </c>
      <c r="H5" s="128"/>
      <c r="I5" s="128"/>
      <c r="J5" s="128"/>
      <c r="K5" s="128"/>
      <c r="L5" s="128"/>
      <c r="M5" s="128"/>
      <c r="N5" s="128"/>
      <c r="O5" s="128"/>
    </row>
    <row r="6" spans="2:15" ht="21.75" customHeight="1" x14ac:dyDescent="0.2">
      <c r="B6" s="129"/>
      <c r="C6" s="134" t="s">
        <v>8</v>
      </c>
      <c r="D6" s="135">
        <v>225</v>
      </c>
      <c r="E6" s="136">
        <v>105</v>
      </c>
      <c r="F6" s="136">
        <v>120</v>
      </c>
      <c r="G6" s="133">
        <v>145</v>
      </c>
      <c r="H6" s="128"/>
      <c r="I6" s="128"/>
      <c r="J6" s="128"/>
      <c r="K6" s="128"/>
      <c r="L6" s="128"/>
      <c r="M6" s="128"/>
      <c r="N6" s="128"/>
      <c r="O6" s="128"/>
    </row>
    <row r="7" spans="2:15" ht="21.75" customHeight="1" x14ac:dyDescent="0.2">
      <c r="B7" s="129"/>
      <c r="C7" s="134" t="s">
        <v>9</v>
      </c>
      <c r="D7" s="135">
        <v>215</v>
      </c>
      <c r="E7" s="136">
        <v>100</v>
      </c>
      <c r="F7" s="136">
        <v>115</v>
      </c>
      <c r="G7" s="133">
        <v>142</v>
      </c>
      <c r="H7" s="128"/>
      <c r="I7" s="128"/>
      <c r="J7" s="128"/>
      <c r="K7" s="128"/>
      <c r="L7" s="128"/>
      <c r="M7" s="128"/>
      <c r="N7" s="128"/>
      <c r="O7" s="128"/>
    </row>
    <row r="8" spans="2:15" ht="21.75" customHeight="1" x14ac:dyDescent="0.2">
      <c r="B8" s="129"/>
      <c r="C8" s="134" t="s">
        <v>10</v>
      </c>
      <c r="D8" s="135">
        <v>225</v>
      </c>
      <c r="E8" s="136">
        <v>103</v>
      </c>
      <c r="F8" s="136">
        <v>122</v>
      </c>
      <c r="G8" s="133">
        <v>144</v>
      </c>
      <c r="H8" s="128"/>
      <c r="I8" s="128"/>
      <c r="J8" s="128"/>
      <c r="K8" s="128"/>
      <c r="L8" s="128"/>
      <c r="M8" s="128"/>
      <c r="N8" s="128"/>
      <c r="O8" s="128"/>
    </row>
    <row r="9" spans="2:15" ht="21.75" customHeight="1" x14ac:dyDescent="0.2">
      <c r="B9" s="129"/>
      <c r="C9" s="134" t="s">
        <v>11</v>
      </c>
      <c r="D9" s="135">
        <v>232</v>
      </c>
      <c r="E9" s="136">
        <v>103</v>
      </c>
      <c r="F9" s="136">
        <v>129</v>
      </c>
      <c r="G9" s="133">
        <v>151</v>
      </c>
      <c r="H9" s="128"/>
      <c r="I9" s="128"/>
      <c r="J9" s="128"/>
      <c r="K9" s="128"/>
      <c r="L9" s="128"/>
      <c r="M9" s="128"/>
      <c r="N9" s="128"/>
      <c r="O9" s="128"/>
    </row>
    <row r="10" spans="2:15" ht="21.75" customHeight="1" x14ac:dyDescent="0.2">
      <c r="B10" s="129"/>
      <c r="C10" s="134" t="s">
        <v>12</v>
      </c>
      <c r="D10" s="135">
        <v>255</v>
      </c>
      <c r="E10" s="136">
        <v>122</v>
      </c>
      <c r="F10" s="136">
        <v>133</v>
      </c>
      <c r="G10" s="133">
        <v>167</v>
      </c>
      <c r="H10" s="128"/>
      <c r="I10" s="128"/>
      <c r="J10" s="128"/>
      <c r="K10" s="128"/>
      <c r="L10" s="128"/>
      <c r="M10" s="128"/>
      <c r="N10" s="128"/>
      <c r="O10" s="128"/>
    </row>
    <row r="11" spans="2:15" ht="21.75" customHeight="1" x14ac:dyDescent="0.2">
      <c r="B11" s="129"/>
      <c r="C11" s="134" t="s">
        <v>13</v>
      </c>
      <c r="D11" s="135">
        <v>247</v>
      </c>
      <c r="E11" s="136">
        <v>111</v>
      </c>
      <c r="F11" s="136">
        <v>136</v>
      </c>
      <c r="G11" s="133">
        <v>156</v>
      </c>
      <c r="H11" s="128"/>
      <c r="I11" s="128"/>
      <c r="J11" s="128"/>
      <c r="K11" s="128"/>
      <c r="L11" s="128"/>
      <c r="M11" s="128"/>
      <c r="N11" s="128"/>
      <c r="O11" s="128"/>
    </row>
    <row r="12" spans="2:15" ht="21.75" customHeight="1" x14ac:dyDescent="0.2">
      <c r="B12" s="129"/>
      <c r="C12" s="134" t="s">
        <v>14</v>
      </c>
      <c r="D12" s="135">
        <v>294</v>
      </c>
      <c r="E12" s="136">
        <v>103</v>
      </c>
      <c r="F12" s="136">
        <v>191</v>
      </c>
      <c r="G12" s="133">
        <v>199</v>
      </c>
      <c r="H12" s="128"/>
      <c r="I12" s="128"/>
      <c r="J12" s="128"/>
      <c r="K12" s="128"/>
      <c r="L12" s="128"/>
      <c r="M12" s="128"/>
      <c r="N12" s="128"/>
      <c r="O12" s="128"/>
    </row>
    <row r="13" spans="2:15" ht="21.75" customHeight="1" x14ac:dyDescent="0.2">
      <c r="B13" s="129"/>
      <c r="C13" s="134" t="s">
        <v>15</v>
      </c>
      <c r="D13" s="135">
        <v>287</v>
      </c>
      <c r="E13" s="136">
        <v>100</v>
      </c>
      <c r="F13" s="136">
        <v>187</v>
      </c>
      <c r="G13" s="133">
        <v>192</v>
      </c>
      <c r="H13" s="128"/>
      <c r="I13" s="128"/>
      <c r="J13" s="128"/>
      <c r="K13" s="128"/>
      <c r="L13" s="128"/>
      <c r="M13" s="128"/>
      <c r="N13" s="128"/>
      <c r="O13" s="128"/>
    </row>
    <row r="14" spans="2:15" ht="21.75" customHeight="1" x14ac:dyDescent="0.2">
      <c r="B14" s="129"/>
      <c r="C14" s="134" t="s">
        <v>16</v>
      </c>
      <c r="D14" s="136">
        <v>299</v>
      </c>
      <c r="E14" s="136">
        <v>98</v>
      </c>
      <c r="F14" s="136">
        <v>201</v>
      </c>
      <c r="G14" s="133">
        <v>204</v>
      </c>
      <c r="H14" s="128"/>
      <c r="I14" s="128"/>
      <c r="J14" s="128"/>
      <c r="K14" s="128"/>
      <c r="L14" s="128"/>
      <c r="M14" s="128"/>
      <c r="N14" s="128"/>
      <c r="O14" s="128"/>
    </row>
    <row r="15" spans="2:15" ht="21.75" customHeight="1" x14ac:dyDescent="0.2">
      <c r="B15" s="129"/>
      <c r="C15" s="134" t="s">
        <v>17</v>
      </c>
      <c r="D15" s="137">
        <v>454</v>
      </c>
      <c r="E15" s="137">
        <v>134</v>
      </c>
      <c r="F15" s="137">
        <v>320</v>
      </c>
      <c r="G15" s="138">
        <v>351</v>
      </c>
      <c r="H15" s="128"/>
      <c r="I15" s="128"/>
      <c r="J15" s="128"/>
      <c r="K15" s="128"/>
      <c r="L15" s="128"/>
      <c r="M15" s="128"/>
      <c r="N15" s="128"/>
      <c r="O15" s="128"/>
    </row>
    <row r="16" spans="2:15" ht="21.75" customHeight="1" x14ac:dyDescent="0.2">
      <c r="B16" s="129"/>
      <c r="C16" s="134" t="s">
        <v>18</v>
      </c>
      <c r="D16" s="137">
        <v>616</v>
      </c>
      <c r="E16" s="137">
        <v>139</v>
      </c>
      <c r="F16" s="137">
        <v>477</v>
      </c>
      <c r="G16" s="138">
        <v>509</v>
      </c>
      <c r="H16" s="128"/>
      <c r="I16" s="128"/>
      <c r="J16" s="128"/>
      <c r="K16" s="128"/>
      <c r="L16" s="128"/>
      <c r="M16" s="128"/>
      <c r="N16" s="128"/>
      <c r="O16" s="128"/>
    </row>
    <row r="17" spans="2:15" ht="21.75" customHeight="1" x14ac:dyDescent="0.2">
      <c r="B17" s="129"/>
      <c r="C17" s="134" t="s">
        <v>19</v>
      </c>
      <c r="D17" s="137">
        <v>589</v>
      </c>
      <c r="E17" s="137">
        <v>124</v>
      </c>
      <c r="F17" s="137">
        <v>465</v>
      </c>
      <c r="G17" s="138">
        <v>498</v>
      </c>
      <c r="H17" s="128"/>
      <c r="I17" s="128"/>
      <c r="J17" s="128"/>
      <c r="K17" s="128"/>
      <c r="L17" s="128"/>
      <c r="M17" s="128"/>
      <c r="N17" s="128"/>
      <c r="O17" s="128"/>
    </row>
    <row r="18" spans="2:15" ht="21.75" customHeight="1" x14ac:dyDescent="0.2">
      <c r="B18" s="129"/>
      <c r="C18" s="134" t="s">
        <v>20</v>
      </c>
      <c r="D18" s="137">
        <f>E18+F18</f>
        <v>603</v>
      </c>
      <c r="E18" s="137">
        <v>131</v>
      </c>
      <c r="F18" s="137">
        <v>472</v>
      </c>
      <c r="G18" s="138">
        <v>513</v>
      </c>
      <c r="H18" s="128"/>
      <c r="I18" s="128"/>
      <c r="J18" s="128"/>
      <c r="K18" s="128"/>
      <c r="L18" s="128"/>
      <c r="M18" s="128"/>
      <c r="N18" s="128"/>
      <c r="O18" s="128"/>
    </row>
    <row r="19" spans="2:15" ht="21.75" customHeight="1" x14ac:dyDescent="0.2">
      <c r="B19" s="129"/>
      <c r="C19" s="134" t="s">
        <v>21</v>
      </c>
      <c r="D19" s="137">
        <f>E19+F19</f>
        <v>588</v>
      </c>
      <c r="E19" s="137">
        <v>121</v>
      </c>
      <c r="F19" s="137">
        <v>467</v>
      </c>
      <c r="G19" s="138">
        <v>510</v>
      </c>
      <c r="H19" s="128"/>
      <c r="I19" s="128"/>
      <c r="J19" s="128"/>
      <c r="K19" s="128"/>
      <c r="L19" s="128"/>
      <c r="M19" s="128"/>
      <c r="N19" s="128"/>
      <c r="O19" s="128"/>
    </row>
    <row r="20" spans="2:15" ht="21.75" customHeight="1" x14ac:dyDescent="0.2">
      <c r="B20" s="129"/>
      <c r="C20" s="134" t="s">
        <v>22</v>
      </c>
      <c r="D20" s="137">
        <f>E20+F20</f>
        <v>611</v>
      </c>
      <c r="E20" s="137">
        <v>115</v>
      </c>
      <c r="F20" s="137">
        <v>496</v>
      </c>
      <c r="G20" s="138">
        <v>540</v>
      </c>
      <c r="H20" s="128"/>
      <c r="I20" s="128"/>
      <c r="J20" s="128"/>
      <c r="K20" s="128"/>
      <c r="L20" s="128"/>
      <c r="M20" s="128"/>
      <c r="N20" s="128"/>
      <c r="O20" s="128"/>
    </row>
    <row r="21" spans="2:15" ht="21.75" customHeight="1" x14ac:dyDescent="0.2">
      <c r="B21" s="129"/>
      <c r="C21" s="134" t="s">
        <v>23</v>
      </c>
      <c r="D21" s="137">
        <f>E21+F21</f>
        <v>578</v>
      </c>
      <c r="E21" s="137">
        <v>115</v>
      </c>
      <c r="F21" s="137">
        <v>463</v>
      </c>
      <c r="G21" s="138">
        <v>513</v>
      </c>
      <c r="H21" s="128"/>
      <c r="I21" s="128"/>
      <c r="J21" s="128"/>
      <c r="K21" s="128"/>
      <c r="L21" s="128"/>
      <c r="M21" s="128"/>
      <c r="N21" s="128"/>
      <c r="O21" s="128"/>
    </row>
    <row r="22" spans="2:15" ht="21.75" customHeight="1" x14ac:dyDescent="0.2">
      <c r="B22" s="129"/>
      <c r="C22" s="134" t="s">
        <v>24</v>
      </c>
      <c r="D22" s="137">
        <v>543</v>
      </c>
      <c r="E22" s="137">
        <v>104</v>
      </c>
      <c r="F22" s="137">
        <v>439</v>
      </c>
      <c r="G22" s="138">
        <v>476</v>
      </c>
      <c r="H22" s="128"/>
      <c r="I22" s="128"/>
      <c r="J22" s="128"/>
      <c r="K22" s="128"/>
      <c r="L22" s="128"/>
      <c r="M22" s="128"/>
      <c r="N22" s="128"/>
      <c r="O22" s="128"/>
    </row>
    <row r="23" spans="2:15" ht="21.75" customHeight="1" x14ac:dyDescent="0.2">
      <c r="B23" s="129"/>
      <c r="C23" s="134" t="s">
        <v>25</v>
      </c>
      <c r="D23" s="137">
        <v>527</v>
      </c>
      <c r="E23" s="137">
        <v>105</v>
      </c>
      <c r="F23" s="137">
        <v>422</v>
      </c>
      <c r="G23" s="138">
        <v>450</v>
      </c>
      <c r="H23" s="128"/>
      <c r="I23" s="128"/>
      <c r="J23" s="128"/>
      <c r="K23" s="128"/>
      <c r="L23" s="128"/>
      <c r="M23" s="128"/>
      <c r="N23" s="128"/>
      <c r="O23" s="128"/>
    </row>
    <row r="24" spans="2:15" ht="21.75" customHeight="1" x14ac:dyDescent="0.2">
      <c r="B24" s="129"/>
      <c r="C24" s="134" t="s">
        <v>26</v>
      </c>
      <c r="D24" s="137">
        <v>529</v>
      </c>
      <c r="E24" s="137">
        <v>97</v>
      </c>
      <c r="F24" s="137">
        <v>432</v>
      </c>
      <c r="G24" s="138">
        <v>460</v>
      </c>
      <c r="H24" s="128"/>
      <c r="I24" s="128"/>
      <c r="J24" s="128"/>
      <c r="K24" s="128"/>
      <c r="L24" s="128"/>
      <c r="M24" s="128"/>
      <c r="N24" s="128"/>
      <c r="O24" s="128"/>
    </row>
    <row r="25" spans="2:15" ht="21.75" customHeight="1" x14ac:dyDescent="0.2">
      <c r="B25" s="129"/>
      <c r="C25" s="134" t="s">
        <v>27</v>
      </c>
      <c r="D25" s="137">
        <v>553</v>
      </c>
      <c r="E25" s="137">
        <v>98</v>
      </c>
      <c r="F25" s="137">
        <v>455</v>
      </c>
      <c r="G25" s="138">
        <v>484</v>
      </c>
      <c r="H25" s="128"/>
      <c r="I25" s="128"/>
      <c r="J25" s="128"/>
      <c r="K25" s="128"/>
      <c r="L25" s="128"/>
      <c r="M25" s="128"/>
      <c r="N25" s="128"/>
      <c r="O25" s="128"/>
    </row>
    <row r="26" spans="2:15" ht="21.75" customHeight="1" x14ac:dyDescent="0.2">
      <c r="B26" s="759" t="s">
        <v>28</v>
      </c>
      <c r="C26" s="760"/>
      <c r="D26" s="137">
        <v>555</v>
      </c>
      <c r="E26" s="137">
        <v>102</v>
      </c>
      <c r="F26" s="137">
        <v>453</v>
      </c>
      <c r="G26" s="138">
        <v>492</v>
      </c>
      <c r="H26" s="128"/>
      <c r="I26" s="128"/>
      <c r="J26" s="128"/>
      <c r="K26" s="128"/>
      <c r="L26" s="128"/>
      <c r="M26" s="128"/>
      <c r="N26" s="128"/>
      <c r="O26" s="128"/>
    </row>
    <row r="27" spans="2:15" ht="21.75" customHeight="1" x14ac:dyDescent="0.2">
      <c r="B27" s="129"/>
      <c r="C27" s="134" t="s">
        <v>29</v>
      </c>
      <c r="D27" s="137">
        <v>609</v>
      </c>
      <c r="E27" s="137">
        <v>132</v>
      </c>
      <c r="F27" s="137">
        <v>477</v>
      </c>
      <c r="G27" s="138">
        <v>534</v>
      </c>
      <c r="H27" s="128"/>
      <c r="I27" s="128"/>
      <c r="J27" s="128"/>
      <c r="K27" s="128"/>
      <c r="L27" s="128"/>
      <c r="M27" s="128"/>
      <c r="N27" s="128"/>
      <c r="O27" s="128"/>
    </row>
    <row r="28" spans="2:15" ht="21.75" customHeight="1" x14ac:dyDescent="0.2">
      <c r="B28" s="759" t="s">
        <v>30</v>
      </c>
      <c r="C28" s="760"/>
      <c r="D28" s="137">
        <v>657</v>
      </c>
      <c r="E28" s="137">
        <v>139</v>
      </c>
      <c r="F28" s="137">
        <v>518</v>
      </c>
      <c r="G28" s="138">
        <v>576</v>
      </c>
      <c r="H28" s="128"/>
      <c r="I28" s="128"/>
      <c r="J28" s="128"/>
      <c r="K28" s="128"/>
      <c r="L28" s="128"/>
      <c r="M28" s="128"/>
      <c r="N28" s="128"/>
      <c r="O28" s="128"/>
    </row>
    <row r="29" spans="2:15" ht="21.75" customHeight="1" x14ac:dyDescent="0.2">
      <c r="B29" s="759" t="s">
        <v>841</v>
      </c>
      <c r="C29" s="760"/>
      <c r="D29" s="137">
        <v>676</v>
      </c>
      <c r="E29" s="137">
        <v>143</v>
      </c>
      <c r="F29" s="137">
        <v>533</v>
      </c>
      <c r="G29" s="138">
        <v>596</v>
      </c>
      <c r="H29" s="128"/>
      <c r="I29" s="128"/>
      <c r="J29" s="128"/>
      <c r="K29" s="128"/>
      <c r="L29" s="128"/>
      <c r="M29" s="128"/>
      <c r="N29" s="128"/>
      <c r="O29" s="128"/>
    </row>
    <row r="30" spans="2:15" ht="21.75" customHeight="1" x14ac:dyDescent="0.2">
      <c r="B30" s="759" t="s">
        <v>842</v>
      </c>
      <c r="C30" s="760"/>
      <c r="D30" s="137">
        <v>778</v>
      </c>
      <c r="E30" s="137">
        <v>179</v>
      </c>
      <c r="F30" s="137">
        <v>599</v>
      </c>
      <c r="G30" s="138">
        <v>698</v>
      </c>
      <c r="H30" s="128"/>
      <c r="I30" s="128"/>
      <c r="J30" s="128"/>
      <c r="K30" s="128"/>
      <c r="L30" s="128"/>
      <c r="M30" s="128"/>
      <c r="N30" s="128"/>
      <c r="O30" s="128"/>
    </row>
    <row r="31" spans="2:15" ht="21.75" customHeight="1" x14ac:dyDescent="0.2">
      <c r="B31" s="759" t="s">
        <v>878</v>
      </c>
      <c r="C31" s="760"/>
      <c r="D31" s="137">
        <v>783</v>
      </c>
      <c r="E31" s="137">
        <v>194</v>
      </c>
      <c r="F31" s="137">
        <v>589</v>
      </c>
      <c r="G31" s="392">
        <v>708</v>
      </c>
      <c r="H31" s="128"/>
      <c r="I31" s="128"/>
      <c r="J31" s="128"/>
      <c r="K31" s="128"/>
      <c r="L31" s="128"/>
      <c r="M31" s="128"/>
      <c r="N31" s="128"/>
      <c r="O31" s="128"/>
    </row>
    <row r="32" spans="2:15" ht="21.75" customHeight="1" x14ac:dyDescent="0.2">
      <c r="B32" s="759" t="s">
        <v>885</v>
      </c>
      <c r="C32" s="760"/>
      <c r="D32" s="137">
        <v>697</v>
      </c>
      <c r="E32" s="137">
        <v>206</v>
      </c>
      <c r="F32" s="137">
        <v>491</v>
      </c>
      <c r="G32" s="392">
        <v>607</v>
      </c>
      <c r="H32" s="128"/>
      <c r="I32" s="128"/>
      <c r="J32" s="128"/>
      <c r="K32" s="128"/>
      <c r="L32" s="128"/>
      <c r="M32" s="128"/>
      <c r="N32" s="128"/>
      <c r="O32" s="128"/>
    </row>
    <row r="33" spans="1:15" ht="21.75" customHeight="1" x14ac:dyDescent="0.2">
      <c r="B33" s="764" t="s">
        <v>921</v>
      </c>
      <c r="C33" s="765"/>
      <c r="D33" s="438">
        <v>801</v>
      </c>
      <c r="E33" s="438">
        <v>252</v>
      </c>
      <c r="F33" s="438">
        <v>549</v>
      </c>
      <c r="G33" s="439">
        <v>703</v>
      </c>
      <c r="H33" s="128"/>
      <c r="I33" s="128"/>
      <c r="J33" s="128"/>
      <c r="K33" s="128"/>
      <c r="L33" s="128"/>
      <c r="M33" s="128"/>
      <c r="N33" s="128"/>
      <c r="O33" s="128"/>
    </row>
    <row r="34" spans="1:15" ht="21.75" customHeight="1" x14ac:dyDescent="0.2">
      <c r="B34" s="554"/>
      <c r="C34" s="555" t="s">
        <v>928</v>
      </c>
      <c r="D34" s="438">
        <v>1032</v>
      </c>
      <c r="E34" s="438">
        <v>327</v>
      </c>
      <c r="F34" s="438">
        <v>705</v>
      </c>
      <c r="G34" s="439">
        <v>922</v>
      </c>
      <c r="H34" s="128"/>
      <c r="I34" s="128"/>
      <c r="J34" s="128"/>
      <c r="K34" s="128"/>
      <c r="L34" s="128"/>
      <c r="M34" s="128"/>
      <c r="N34" s="128"/>
      <c r="O34" s="128"/>
    </row>
    <row r="35" spans="1:15" s="414" customFormat="1" ht="21.75" customHeight="1" thickBot="1" x14ac:dyDescent="0.25">
      <c r="A35" s="121"/>
      <c r="B35" s="809" t="s">
        <v>601</v>
      </c>
      <c r="C35" s="810"/>
      <c r="D35" s="811">
        <v>1189</v>
      </c>
      <c r="E35" s="811">
        <v>373</v>
      </c>
      <c r="F35" s="811">
        <v>816</v>
      </c>
      <c r="G35" s="812">
        <v>1079</v>
      </c>
      <c r="H35" s="415"/>
      <c r="I35" s="415"/>
      <c r="J35" s="415"/>
      <c r="K35" s="415"/>
      <c r="L35" s="415"/>
      <c r="M35" s="415"/>
      <c r="N35" s="415"/>
      <c r="O35" s="415"/>
    </row>
    <row r="36" spans="1:15" ht="18" customHeight="1" x14ac:dyDescent="0.2">
      <c r="B36" s="140" t="s">
        <v>838</v>
      </c>
      <c r="C36" s="141"/>
      <c r="D36" s="139"/>
      <c r="E36" s="139"/>
      <c r="F36" s="139"/>
      <c r="G36" s="139"/>
      <c r="H36" s="128"/>
      <c r="I36" s="128"/>
      <c r="J36" s="128"/>
      <c r="K36" s="128"/>
      <c r="L36" s="128"/>
      <c r="M36" s="128"/>
      <c r="N36" s="128"/>
      <c r="O36" s="128"/>
    </row>
    <row r="37" spans="1:15" ht="18" customHeight="1" x14ac:dyDescent="0.2">
      <c r="B37" s="142" t="s">
        <v>31</v>
      </c>
      <c r="C37" s="121"/>
      <c r="D37" s="143"/>
      <c r="E37" s="143"/>
      <c r="F37" s="143"/>
      <c r="G37" s="143"/>
      <c r="H37" s="128"/>
      <c r="I37" s="128"/>
      <c r="J37" s="128"/>
      <c r="K37" s="128"/>
      <c r="L37" s="128"/>
      <c r="M37" s="128"/>
      <c r="N37" s="128"/>
      <c r="O37" s="128"/>
    </row>
    <row r="38" spans="1:15" ht="20.25" customHeight="1" x14ac:dyDescent="0.2">
      <c r="C38" s="144"/>
      <c r="D38" s="143"/>
      <c r="E38" s="143"/>
      <c r="F38" s="143"/>
      <c r="G38" s="143"/>
      <c r="H38" s="128"/>
      <c r="I38" s="128"/>
      <c r="J38" s="128"/>
      <c r="K38" s="128"/>
      <c r="L38" s="128"/>
      <c r="M38" s="128"/>
      <c r="N38" s="128"/>
      <c r="O38" s="128"/>
    </row>
    <row r="39" spans="1:15" ht="20.25" customHeight="1" x14ac:dyDescent="0.2">
      <c r="C39" s="144"/>
      <c r="D39" s="143"/>
      <c r="E39" s="143"/>
      <c r="F39" s="143"/>
      <c r="G39" s="143"/>
      <c r="H39" s="128"/>
      <c r="I39" s="128"/>
      <c r="J39" s="128"/>
      <c r="K39" s="128"/>
      <c r="L39" s="128"/>
      <c r="M39" s="128"/>
      <c r="N39" s="128"/>
      <c r="O39" s="128"/>
    </row>
    <row r="40" spans="1:15" ht="20.25" customHeight="1" x14ac:dyDescent="0.2">
      <c r="C40" s="144"/>
      <c r="D40" s="143"/>
      <c r="E40" s="143"/>
      <c r="F40" s="143"/>
      <c r="G40" s="143"/>
      <c r="H40" s="128"/>
      <c r="I40" s="128"/>
      <c r="J40" s="128"/>
      <c r="K40" s="128"/>
      <c r="L40" s="128"/>
      <c r="M40" s="128"/>
      <c r="N40" s="128"/>
      <c r="O40" s="128"/>
    </row>
    <row r="41" spans="1:15" ht="20.25" customHeight="1" x14ac:dyDescent="0.2">
      <c r="C41" s="144"/>
      <c r="D41" s="143"/>
      <c r="E41" s="143"/>
      <c r="F41" s="143"/>
      <c r="G41" s="143"/>
      <c r="H41" s="128"/>
      <c r="I41" s="128"/>
      <c r="J41" s="128"/>
      <c r="K41" s="128"/>
      <c r="L41" s="128"/>
      <c r="M41" s="128"/>
      <c r="N41" s="128"/>
      <c r="O41" s="128"/>
    </row>
    <row r="42" spans="1:15" ht="20.25" customHeight="1" x14ac:dyDescent="0.2">
      <c r="C42" s="144"/>
      <c r="D42" s="143"/>
      <c r="E42" s="143"/>
      <c r="F42" s="143"/>
      <c r="G42" s="143"/>
      <c r="H42" s="128"/>
      <c r="I42" s="128"/>
      <c r="J42" s="128"/>
      <c r="K42" s="128"/>
      <c r="L42" s="128"/>
      <c r="M42" s="128"/>
      <c r="N42" s="128"/>
      <c r="O42" s="128"/>
    </row>
    <row r="43" spans="1:15" ht="20.25" customHeight="1" x14ac:dyDescent="0.2">
      <c r="C43" s="144"/>
      <c r="D43" s="143"/>
      <c r="E43" s="143"/>
      <c r="F43" s="143"/>
      <c r="G43" s="143"/>
      <c r="H43" s="128"/>
      <c r="I43" s="128"/>
      <c r="J43" s="128"/>
      <c r="K43" s="128"/>
      <c r="L43" s="128"/>
      <c r="M43" s="128"/>
      <c r="N43" s="128"/>
      <c r="O43" s="128"/>
    </row>
    <row r="44" spans="1:15" ht="20.25" customHeight="1" x14ac:dyDescent="0.2">
      <c r="C44" s="144"/>
      <c r="D44" s="143"/>
      <c r="E44" s="143"/>
      <c r="F44" s="143"/>
      <c r="G44" s="143"/>
      <c r="H44" s="128"/>
      <c r="I44" s="128"/>
      <c r="J44" s="128"/>
      <c r="K44" s="128"/>
      <c r="L44" s="128"/>
      <c r="M44" s="128"/>
      <c r="N44" s="128"/>
      <c r="O44" s="128"/>
    </row>
    <row r="45" spans="1:15" ht="20.25" customHeight="1" x14ac:dyDescent="0.2">
      <c r="C45" s="144"/>
      <c r="D45" s="143"/>
      <c r="E45" s="143"/>
      <c r="F45" s="143"/>
      <c r="G45" s="143"/>
      <c r="H45" s="128"/>
      <c r="I45" s="128"/>
      <c r="J45" s="128"/>
      <c r="K45" s="128"/>
      <c r="L45" s="128"/>
      <c r="M45" s="128"/>
      <c r="N45" s="128"/>
      <c r="O45" s="128"/>
    </row>
    <row r="46" spans="1:15" ht="20.25" customHeight="1" x14ac:dyDescent="0.2">
      <c r="C46" s="144"/>
      <c r="D46" s="143"/>
      <c r="E46" s="143"/>
      <c r="F46" s="143"/>
      <c r="G46" s="143"/>
      <c r="H46" s="128"/>
      <c r="I46" s="128"/>
      <c r="J46" s="128"/>
      <c r="K46" s="128"/>
      <c r="L46" s="128"/>
      <c r="M46" s="128"/>
      <c r="N46" s="128"/>
      <c r="O46" s="128"/>
    </row>
    <row r="47" spans="1:15" ht="20.25" customHeight="1" x14ac:dyDescent="0.2">
      <c r="C47" s="144"/>
      <c r="D47" s="143"/>
      <c r="E47" s="143"/>
      <c r="F47" s="143"/>
      <c r="G47" s="143"/>
      <c r="H47" s="128"/>
      <c r="I47" s="128"/>
      <c r="J47" s="128"/>
      <c r="K47" s="128"/>
      <c r="L47" s="128"/>
      <c r="M47" s="128"/>
      <c r="N47" s="128"/>
      <c r="O47" s="128"/>
    </row>
    <row r="48" spans="1:15" ht="20.25" customHeight="1" x14ac:dyDescent="0.2">
      <c r="C48" s="144"/>
      <c r="D48" s="143"/>
      <c r="E48" s="143"/>
      <c r="F48" s="143"/>
      <c r="G48" s="143"/>
      <c r="H48" s="128"/>
      <c r="I48" s="128"/>
      <c r="J48" s="128"/>
      <c r="K48" s="128"/>
      <c r="L48" s="128"/>
      <c r="M48" s="128"/>
      <c r="N48" s="128"/>
      <c r="O48" s="128"/>
    </row>
    <row r="49" spans="3:15" ht="20.25" customHeight="1" x14ac:dyDescent="0.2">
      <c r="C49" s="144"/>
      <c r="D49" s="143"/>
      <c r="E49" s="143"/>
      <c r="F49" s="143"/>
      <c r="G49" s="143"/>
      <c r="H49" s="128"/>
      <c r="I49" s="128"/>
      <c r="J49" s="128"/>
      <c r="K49" s="128"/>
      <c r="L49" s="128"/>
      <c r="M49" s="128"/>
      <c r="N49" s="128"/>
      <c r="O49" s="128"/>
    </row>
    <row r="50" spans="3:15" ht="20.25" customHeight="1" x14ac:dyDescent="0.2">
      <c r="C50" s="144"/>
      <c r="D50" s="143"/>
      <c r="E50" s="143"/>
      <c r="F50" s="143"/>
      <c r="G50" s="143"/>
      <c r="H50" s="128"/>
      <c r="I50" s="128"/>
      <c r="J50" s="128"/>
      <c r="K50" s="128"/>
      <c r="L50" s="128"/>
      <c r="M50" s="128"/>
      <c r="N50" s="128"/>
      <c r="O50" s="128"/>
    </row>
    <row r="51" spans="3:15" ht="20.25" customHeight="1" x14ac:dyDescent="0.2">
      <c r="C51" s="144"/>
      <c r="D51" s="143"/>
      <c r="E51" s="143"/>
      <c r="F51" s="143"/>
      <c r="G51" s="143"/>
      <c r="H51" s="128"/>
      <c r="I51" s="128"/>
      <c r="J51" s="128"/>
      <c r="K51" s="128"/>
      <c r="L51" s="128"/>
      <c r="M51" s="128"/>
      <c r="N51" s="128"/>
      <c r="O51" s="128"/>
    </row>
    <row r="52" spans="3:15" ht="20.25" customHeight="1" x14ac:dyDescent="0.2">
      <c r="C52" s="144"/>
      <c r="D52" s="143"/>
      <c r="E52" s="143"/>
      <c r="F52" s="143"/>
      <c r="G52" s="143"/>
      <c r="H52" s="128"/>
      <c r="I52" s="128"/>
      <c r="J52" s="128"/>
      <c r="K52" s="128"/>
      <c r="L52" s="128"/>
      <c r="M52" s="128"/>
      <c r="N52" s="128"/>
      <c r="O52" s="128"/>
    </row>
    <row r="53" spans="3:15" ht="20.25" customHeight="1" x14ac:dyDescent="0.2">
      <c r="C53" s="144"/>
      <c r="D53" s="143"/>
      <c r="E53" s="143"/>
      <c r="F53" s="143"/>
      <c r="G53" s="143"/>
      <c r="H53" s="128"/>
      <c r="I53" s="128"/>
      <c r="J53" s="128"/>
      <c r="K53" s="128"/>
      <c r="L53" s="128"/>
      <c r="M53" s="128"/>
      <c r="N53" s="128"/>
      <c r="O53" s="128"/>
    </row>
    <row r="54" spans="3:15" ht="20.25" customHeight="1" x14ac:dyDescent="0.2">
      <c r="C54" s="144"/>
      <c r="D54" s="143"/>
      <c r="E54" s="143"/>
      <c r="F54" s="143"/>
      <c r="G54" s="143"/>
      <c r="H54" s="128"/>
      <c r="I54" s="128"/>
      <c r="J54" s="128"/>
      <c r="K54" s="128"/>
      <c r="L54" s="128"/>
      <c r="M54" s="128"/>
      <c r="N54" s="128"/>
      <c r="O54" s="128"/>
    </row>
    <row r="55" spans="3:15" ht="20.25" customHeight="1" x14ac:dyDescent="0.2">
      <c r="C55" s="144"/>
      <c r="D55" s="143"/>
      <c r="E55" s="143"/>
      <c r="F55" s="143"/>
      <c r="G55" s="143"/>
      <c r="H55" s="128"/>
      <c r="I55" s="128"/>
      <c r="J55" s="128"/>
      <c r="K55" s="128"/>
      <c r="L55" s="128"/>
      <c r="M55" s="128"/>
      <c r="N55" s="128"/>
      <c r="O55" s="128"/>
    </row>
    <row r="56" spans="3:15" ht="20.25" customHeight="1" x14ac:dyDescent="0.2">
      <c r="C56" s="144"/>
      <c r="D56" s="143"/>
      <c r="E56" s="143"/>
      <c r="F56" s="143"/>
      <c r="G56" s="143"/>
      <c r="H56" s="128"/>
      <c r="I56" s="128"/>
      <c r="J56" s="128"/>
      <c r="K56" s="128"/>
      <c r="L56" s="128"/>
      <c r="M56" s="128"/>
      <c r="N56" s="128"/>
      <c r="O56" s="128"/>
    </row>
    <row r="57" spans="3:15" ht="20.25" customHeight="1" x14ac:dyDescent="0.2">
      <c r="C57" s="144"/>
      <c r="D57" s="143"/>
      <c r="E57" s="143"/>
      <c r="F57" s="143"/>
      <c r="G57" s="143"/>
      <c r="H57" s="128"/>
      <c r="I57" s="128"/>
      <c r="J57" s="128"/>
      <c r="K57" s="128"/>
      <c r="L57" s="128"/>
      <c r="M57" s="128"/>
      <c r="N57" s="128"/>
      <c r="O57" s="128"/>
    </row>
    <row r="58" spans="3:15" ht="20.25" customHeight="1" x14ac:dyDescent="0.2">
      <c r="D58" s="146"/>
      <c r="E58" s="146"/>
      <c r="F58" s="146"/>
      <c r="G58" s="146"/>
      <c r="H58" s="119"/>
      <c r="I58" s="119"/>
      <c r="J58" s="119"/>
      <c r="K58" s="119"/>
      <c r="L58" s="146"/>
      <c r="M58" s="146"/>
      <c r="N58" s="146"/>
      <c r="O58" s="143"/>
    </row>
    <row r="59" spans="3:15" ht="20.25" customHeight="1" x14ac:dyDescent="0.2">
      <c r="D59" s="146"/>
      <c r="E59" s="146"/>
      <c r="F59" s="146"/>
      <c r="G59" s="146"/>
      <c r="H59" s="119"/>
      <c r="I59" s="119"/>
      <c r="J59" s="119"/>
      <c r="K59" s="119"/>
      <c r="L59" s="146"/>
      <c r="M59" s="146"/>
      <c r="N59" s="146"/>
      <c r="O59" s="143"/>
    </row>
    <row r="60" spans="3:15" x14ac:dyDescent="0.2">
      <c r="D60" s="146"/>
      <c r="E60" s="146"/>
      <c r="F60" s="146"/>
      <c r="G60" s="146"/>
      <c r="H60" s="119"/>
      <c r="I60" s="119"/>
      <c r="J60" s="119"/>
      <c r="K60" s="119"/>
      <c r="L60" s="146"/>
      <c r="M60" s="146"/>
      <c r="N60" s="146"/>
      <c r="O60" s="143"/>
    </row>
    <row r="61" spans="3:15" x14ac:dyDescent="0.2">
      <c r="D61" s="146"/>
      <c r="E61" s="146"/>
      <c r="F61" s="146"/>
      <c r="G61" s="146"/>
      <c r="H61" s="119"/>
      <c r="I61" s="119"/>
      <c r="J61" s="119"/>
      <c r="K61" s="119"/>
      <c r="L61" s="146"/>
      <c r="M61" s="146"/>
      <c r="N61" s="146"/>
      <c r="O61" s="143"/>
    </row>
    <row r="62" spans="3:15" x14ac:dyDescent="0.2">
      <c r="D62" s="146"/>
      <c r="E62" s="146"/>
      <c r="F62" s="146"/>
      <c r="G62" s="146"/>
      <c r="H62" s="119"/>
      <c r="I62" s="119"/>
      <c r="J62" s="119"/>
      <c r="K62" s="119"/>
      <c r="L62" s="146"/>
      <c r="M62" s="146"/>
      <c r="N62" s="146"/>
      <c r="O62" s="143"/>
    </row>
    <row r="63" spans="3:15" x14ac:dyDescent="0.2">
      <c r="D63" s="146"/>
      <c r="E63" s="146"/>
      <c r="F63" s="146"/>
      <c r="G63" s="146"/>
      <c r="H63" s="119"/>
      <c r="I63" s="119"/>
      <c r="J63" s="119"/>
      <c r="K63" s="119"/>
      <c r="L63" s="146"/>
      <c r="M63" s="146"/>
      <c r="N63" s="146"/>
      <c r="O63" s="143"/>
    </row>
    <row r="64" spans="3:15" x14ac:dyDescent="0.2">
      <c r="D64" s="146"/>
      <c r="E64" s="146"/>
      <c r="F64" s="146"/>
      <c r="G64" s="146"/>
      <c r="H64" s="119"/>
      <c r="I64" s="119"/>
      <c r="J64" s="119"/>
      <c r="K64" s="119"/>
      <c r="L64" s="146"/>
      <c r="M64" s="146"/>
      <c r="N64" s="146"/>
      <c r="O64" s="143"/>
    </row>
    <row r="65" spans="4:15" x14ac:dyDescent="0.2">
      <c r="D65" s="146"/>
      <c r="E65" s="146"/>
      <c r="F65" s="146"/>
      <c r="G65" s="146"/>
      <c r="H65" s="119"/>
      <c r="I65" s="119"/>
      <c r="J65" s="119"/>
      <c r="K65" s="119"/>
      <c r="L65" s="146"/>
      <c r="M65" s="146"/>
      <c r="N65" s="146"/>
      <c r="O65" s="143"/>
    </row>
    <row r="66" spans="4:15" x14ac:dyDescent="0.2">
      <c r="D66" s="146"/>
      <c r="E66" s="146"/>
      <c r="F66" s="146"/>
      <c r="G66" s="146"/>
      <c r="H66" s="119"/>
      <c r="I66" s="119"/>
      <c r="J66" s="119"/>
      <c r="K66" s="119"/>
      <c r="L66" s="146"/>
      <c r="M66" s="146"/>
      <c r="N66" s="146"/>
      <c r="O66" s="143"/>
    </row>
    <row r="67" spans="4:15" x14ac:dyDescent="0.2">
      <c r="D67" s="146"/>
      <c r="E67" s="146"/>
      <c r="F67" s="146"/>
      <c r="G67" s="146"/>
      <c r="H67" s="119"/>
      <c r="I67" s="119"/>
      <c r="J67" s="119"/>
      <c r="K67" s="119"/>
      <c r="L67" s="146"/>
      <c r="M67" s="146"/>
      <c r="N67" s="146"/>
      <c r="O67" s="143"/>
    </row>
    <row r="68" spans="4:15" x14ac:dyDescent="0.2">
      <c r="D68" s="146"/>
      <c r="E68" s="147"/>
      <c r="F68" s="147"/>
      <c r="G68" s="147"/>
      <c r="H68" s="119"/>
      <c r="I68" s="119"/>
      <c r="J68" s="119"/>
      <c r="K68" s="119"/>
      <c r="L68" s="146"/>
      <c r="M68" s="146"/>
      <c r="N68" s="148"/>
      <c r="O68" s="148"/>
    </row>
  </sheetData>
  <mergeCells count="10">
    <mergeCell ref="B35:C35"/>
    <mergeCell ref="B32:C32"/>
    <mergeCell ref="B31:C31"/>
    <mergeCell ref="B30:C30"/>
    <mergeCell ref="B1:G1"/>
    <mergeCell ref="B3:C3"/>
    <mergeCell ref="B26:C26"/>
    <mergeCell ref="B28:C28"/>
    <mergeCell ref="B29:C29"/>
    <mergeCell ref="B33:C33"/>
  </mergeCells>
  <phoneticPr fontId="2"/>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
  <sheetViews>
    <sheetView showGridLines="0" view="pageBreakPreview" zoomScale="130" zoomScaleNormal="100" zoomScaleSheetLayoutView="130" workbookViewId="0">
      <pane ySplit="3" topLeftCell="A4" activePane="bottomLeft" state="frozen"/>
      <selection activeCell="F18" sqref="F18"/>
      <selection pane="bottomLeft"/>
    </sheetView>
  </sheetViews>
  <sheetFormatPr defaultColWidth="9" defaultRowHeight="13" x14ac:dyDescent="0.2"/>
  <cols>
    <col min="1" max="1" width="1.36328125" style="210" customWidth="1"/>
    <col min="2" max="2" width="10.6328125" style="210" customWidth="1"/>
    <col min="3" max="12" width="8.6328125" style="210" customWidth="1"/>
    <col min="13" max="16384" width="9" style="210"/>
  </cols>
  <sheetData>
    <row r="1" spans="2:12" ht="24" customHeight="1" x14ac:dyDescent="0.2">
      <c r="B1" s="666" t="s">
        <v>706</v>
      </c>
      <c r="C1" s="666"/>
      <c r="D1" s="666"/>
      <c r="E1" s="666"/>
      <c r="F1" s="666"/>
      <c r="G1" s="666"/>
      <c r="H1" s="666"/>
      <c r="I1" s="666"/>
      <c r="J1" s="666"/>
      <c r="K1" s="666"/>
      <c r="L1" s="666"/>
    </row>
    <row r="2" spans="2:12" ht="24" customHeight="1" thickBot="1" x14ac:dyDescent="0.25">
      <c r="B2" s="304"/>
      <c r="C2" s="304"/>
      <c r="D2" s="304"/>
      <c r="E2" s="304"/>
      <c r="F2" s="304"/>
      <c r="G2" s="304"/>
      <c r="H2" s="304"/>
      <c r="I2" s="304"/>
      <c r="J2" s="304"/>
      <c r="K2" s="305"/>
      <c r="L2" s="306" t="s">
        <v>707</v>
      </c>
    </row>
    <row r="3" spans="2:12" ht="13.5" thickBot="1" x14ac:dyDescent="0.25">
      <c r="B3" s="307" t="s">
        <v>583</v>
      </c>
      <c r="C3" s="308" t="s">
        <v>708</v>
      </c>
      <c r="D3" s="308" t="s">
        <v>709</v>
      </c>
      <c r="E3" s="308" t="s">
        <v>710</v>
      </c>
      <c r="F3" s="308" t="s">
        <v>711</v>
      </c>
      <c r="G3" s="308" t="s">
        <v>712</v>
      </c>
      <c r="H3" s="308" t="s">
        <v>713</v>
      </c>
      <c r="I3" s="308" t="s">
        <v>714</v>
      </c>
      <c r="J3" s="308" t="s">
        <v>715</v>
      </c>
      <c r="K3" s="308" t="s">
        <v>716</v>
      </c>
      <c r="L3" s="309" t="s">
        <v>54</v>
      </c>
    </row>
    <row r="4" spans="2:12" ht="13.5" thickTop="1" x14ac:dyDescent="0.2">
      <c r="B4" s="310" t="s">
        <v>717</v>
      </c>
      <c r="C4" s="311"/>
      <c r="D4" s="311"/>
      <c r="E4" s="311"/>
      <c r="F4" s="311"/>
      <c r="G4" s="311"/>
      <c r="H4" s="311"/>
      <c r="I4" s="311"/>
      <c r="J4" s="311"/>
      <c r="K4" s="311"/>
      <c r="L4" s="312"/>
    </row>
    <row r="5" spans="2:12" ht="15" customHeight="1" x14ac:dyDescent="0.2">
      <c r="B5" s="313" t="s">
        <v>718</v>
      </c>
      <c r="C5" s="314">
        <v>76899</v>
      </c>
      <c r="D5" s="314">
        <v>12842</v>
      </c>
      <c r="E5" s="314">
        <v>19350</v>
      </c>
      <c r="F5" s="314">
        <v>16647</v>
      </c>
      <c r="G5" s="314">
        <v>10808</v>
      </c>
      <c r="H5" s="314">
        <v>19602</v>
      </c>
      <c r="I5" s="314">
        <v>11982</v>
      </c>
      <c r="J5" s="314">
        <v>10333</v>
      </c>
      <c r="K5" s="314">
        <v>5213</v>
      </c>
      <c r="L5" s="315">
        <f t="shared" ref="L5:L13" si="0">SUM(C5:K5)</f>
        <v>183676</v>
      </c>
    </row>
    <row r="6" spans="2:12" ht="15" customHeight="1" x14ac:dyDescent="0.2">
      <c r="B6" s="313" t="s">
        <v>719</v>
      </c>
      <c r="C6" s="314">
        <v>77825</v>
      </c>
      <c r="D6" s="314">
        <v>12281</v>
      </c>
      <c r="E6" s="314">
        <v>18370</v>
      </c>
      <c r="F6" s="314">
        <v>16524</v>
      </c>
      <c r="G6" s="314">
        <v>8642</v>
      </c>
      <c r="H6" s="314">
        <v>14576</v>
      </c>
      <c r="I6" s="314">
        <v>11178</v>
      </c>
      <c r="J6" s="314">
        <v>9608</v>
      </c>
      <c r="K6" s="314">
        <v>4862</v>
      </c>
      <c r="L6" s="315">
        <f t="shared" si="0"/>
        <v>173866</v>
      </c>
    </row>
    <row r="7" spans="2:12" ht="15" customHeight="1" x14ac:dyDescent="0.2">
      <c r="B7" s="313" t="s">
        <v>720</v>
      </c>
      <c r="C7" s="314">
        <v>73999</v>
      </c>
      <c r="D7" s="314">
        <v>11347</v>
      </c>
      <c r="E7" s="314">
        <v>9985</v>
      </c>
      <c r="F7" s="314">
        <v>12495</v>
      </c>
      <c r="G7" s="314">
        <v>4900</v>
      </c>
      <c r="H7" s="314">
        <v>12953</v>
      </c>
      <c r="I7" s="314">
        <v>10107</v>
      </c>
      <c r="J7" s="314">
        <v>8642</v>
      </c>
      <c r="K7" s="314">
        <v>4313</v>
      </c>
      <c r="L7" s="315">
        <f t="shared" si="0"/>
        <v>148741</v>
      </c>
    </row>
    <row r="8" spans="2:12" ht="15" customHeight="1" x14ac:dyDescent="0.2">
      <c r="B8" s="313" t="s">
        <v>721</v>
      </c>
      <c r="C8" s="314">
        <v>74233</v>
      </c>
      <c r="D8" s="314">
        <v>10624</v>
      </c>
      <c r="E8" s="314">
        <v>8647</v>
      </c>
      <c r="F8" s="314">
        <v>11106</v>
      </c>
      <c r="G8" s="314">
        <v>4299</v>
      </c>
      <c r="H8" s="314">
        <v>11806</v>
      </c>
      <c r="I8" s="314">
        <v>8944</v>
      </c>
      <c r="J8" s="314">
        <v>7704</v>
      </c>
      <c r="K8" s="314">
        <v>3808</v>
      </c>
      <c r="L8" s="315">
        <f t="shared" si="0"/>
        <v>141171</v>
      </c>
    </row>
    <row r="9" spans="2:12" ht="15" customHeight="1" x14ac:dyDescent="0.2">
      <c r="B9" s="313" t="s">
        <v>722</v>
      </c>
      <c r="C9" s="314">
        <v>75224</v>
      </c>
      <c r="D9" s="314">
        <v>10363</v>
      </c>
      <c r="E9" s="314">
        <v>7951</v>
      </c>
      <c r="F9" s="314">
        <v>10621</v>
      </c>
      <c r="G9" s="314">
        <v>4174</v>
      </c>
      <c r="H9" s="314">
        <v>11093</v>
      </c>
      <c r="I9" s="314">
        <v>8645</v>
      </c>
      <c r="J9" s="314">
        <v>7063</v>
      </c>
      <c r="K9" s="314">
        <v>3438</v>
      </c>
      <c r="L9" s="315">
        <f t="shared" si="0"/>
        <v>138572</v>
      </c>
    </row>
    <row r="10" spans="2:12" ht="15" customHeight="1" x14ac:dyDescent="0.2">
      <c r="B10" s="313" t="s">
        <v>723</v>
      </c>
      <c r="C10" s="314">
        <v>77710</v>
      </c>
      <c r="D10" s="314">
        <v>10474</v>
      </c>
      <c r="E10" s="314">
        <v>8056</v>
      </c>
      <c r="F10" s="314">
        <v>10492</v>
      </c>
      <c r="G10" s="314">
        <v>5021</v>
      </c>
      <c r="H10" s="314">
        <v>11118</v>
      </c>
      <c r="I10" s="314">
        <v>8626</v>
      </c>
      <c r="J10" s="314">
        <v>7367</v>
      </c>
      <c r="K10" s="314">
        <v>3360</v>
      </c>
      <c r="L10" s="315">
        <f t="shared" si="0"/>
        <v>142224</v>
      </c>
    </row>
    <row r="11" spans="2:12" ht="15" customHeight="1" x14ac:dyDescent="0.2">
      <c r="B11" s="313" t="s">
        <v>724</v>
      </c>
      <c r="C11" s="314">
        <v>78744</v>
      </c>
      <c r="D11" s="314">
        <v>10391</v>
      </c>
      <c r="E11" s="314">
        <v>7665</v>
      </c>
      <c r="F11" s="314">
        <v>10280</v>
      </c>
      <c r="G11" s="314">
        <v>5257</v>
      </c>
      <c r="H11" s="314">
        <v>10960</v>
      </c>
      <c r="I11" s="314">
        <v>8318</v>
      </c>
      <c r="J11" s="314">
        <v>7221</v>
      </c>
      <c r="K11" s="314">
        <v>3221</v>
      </c>
      <c r="L11" s="315">
        <f t="shared" si="0"/>
        <v>142057</v>
      </c>
    </row>
    <row r="12" spans="2:12" ht="15" customHeight="1" x14ac:dyDescent="0.2">
      <c r="B12" s="313" t="s">
        <v>725</v>
      </c>
      <c r="C12" s="314">
        <v>79207</v>
      </c>
      <c r="D12" s="314">
        <v>10224</v>
      </c>
      <c r="E12" s="314">
        <v>6854</v>
      </c>
      <c r="F12" s="314">
        <v>9752</v>
      </c>
      <c r="G12" s="314">
        <v>5199</v>
      </c>
      <c r="H12" s="314">
        <v>10551</v>
      </c>
      <c r="I12" s="314">
        <v>7971</v>
      </c>
      <c r="J12" s="314">
        <v>7005</v>
      </c>
      <c r="K12" s="314">
        <v>3125</v>
      </c>
      <c r="L12" s="315">
        <f t="shared" si="0"/>
        <v>139888</v>
      </c>
    </row>
    <row r="13" spans="2:12" ht="15" customHeight="1" x14ac:dyDescent="0.2">
      <c r="B13" s="313" t="s">
        <v>726</v>
      </c>
      <c r="C13" s="314">
        <v>79575</v>
      </c>
      <c r="D13" s="314">
        <v>10296</v>
      </c>
      <c r="E13" s="314">
        <v>6341</v>
      </c>
      <c r="F13" s="314">
        <v>9199</v>
      </c>
      <c r="G13" s="314">
        <v>4925</v>
      </c>
      <c r="H13" s="314">
        <v>10009</v>
      </c>
      <c r="I13" s="314">
        <v>7522</v>
      </c>
      <c r="J13" s="314">
        <v>6700</v>
      </c>
      <c r="K13" s="314">
        <v>2869</v>
      </c>
      <c r="L13" s="315">
        <f t="shared" si="0"/>
        <v>137436</v>
      </c>
    </row>
    <row r="14" spans="2:12" ht="15" customHeight="1" x14ac:dyDescent="0.2">
      <c r="B14" s="313" t="s">
        <v>394</v>
      </c>
      <c r="C14" s="314">
        <v>78945</v>
      </c>
      <c r="D14" s="314">
        <v>10415</v>
      </c>
      <c r="E14" s="314">
        <v>5815</v>
      </c>
      <c r="F14" s="314">
        <v>8853</v>
      </c>
      <c r="G14" s="314">
        <v>4736</v>
      </c>
      <c r="H14" s="314">
        <v>9125</v>
      </c>
      <c r="I14" s="314">
        <v>7402</v>
      </c>
      <c r="J14" s="314">
        <v>6155</v>
      </c>
      <c r="K14" s="314">
        <v>2698</v>
      </c>
      <c r="L14" s="315">
        <f>SUM(C14:K14)</f>
        <v>134144</v>
      </c>
    </row>
    <row r="15" spans="2:12" ht="15" customHeight="1" x14ac:dyDescent="0.2">
      <c r="B15" s="313" t="s">
        <v>405</v>
      </c>
      <c r="C15" s="314">
        <v>78175</v>
      </c>
      <c r="D15" s="314">
        <v>10427</v>
      </c>
      <c r="E15" s="314">
        <v>5331</v>
      </c>
      <c r="F15" s="314">
        <v>8836</v>
      </c>
      <c r="G15" s="314">
        <v>4586</v>
      </c>
      <c r="H15" s="314">
        <v>8660</v>
      </c>
      <c r="I15" s="314">
        <v>6906</v>
      </c>
      <c r="J15" s="314">
        <v>5643</v>
      </c>
      <c r="K15" s="314">
        <v>2552</v>
      </c>
      <c r="L15" s="315">
        <f>SUM(C15:K15)</f>
        <v>131116</v>
      </c>
    </row>
    <row r="16" spans="2:12" ht="15" customHeight="1" x14ac:dyDescent="0.2">
      <c r="B16" s="313" t="s">
        <v>406</v>
      </c>
      <c r="C16" s="314">
        <v>76793</v>
      </c>
      <c r="D16" s="314">
        <v>10752</v>
      </c>
      <c r="E16" s="314">
        <v>4833</v>
      </c>
      <c r="F16" s="314">
        <v>8240</v>
      </c>
      <c r="G16" s="314">
        <v>4648</v>
      </c>
      <c r="H16" s="314">
        <v>7883</v>
      </c>
      <c r="I16" s="314">
        <v>6258</v>
      </c>
      <c r="J16" s="314">
        <v>5184</v>
      </c>
      <c r="K16" s="314">
        <v>2335</v>
      </c>
      <c r="L16" s="315">
        <f>SUM(C16:K16)</f>
        <v>126926</v>
      </c>
    </row>
    <row r="17" spans="2:12" ht="15" customHeight="1" x14ac:dyDescent="0.2">
      <c r="B17" s="313" t="s">
        <v>727</v>
      </c>
      <c r="C17" s="314">
        <v>76449</v>
      </c>
      <c r="D17" s="314">
        <v>10860</v>
      </c>
      <c r="E17" s="314">
        <v>4331</v>
      </c>
      <c r="F17" s="314">
        <v>7646</v>
      </c>
      <c r="G17" s="314">
        <v>4363</v>
      </c>
      <c r="H17" s="314">
        <v>6982</v>
      </c>
      <c r="I17" s="314">
        <v>5442</v>
      </c>
      <c r="J17" s="314">
        <v>4600</v>
      </c>
      <c r="K17" s="314">
        <v>2112</v>
      </c>
      <c r="L17" s="315">
        <f>SUM(C17:K17)</f>
        <v>122785</v>
      </c>
    </row>
    <row r="18" spans="2:12" ht="15" customHeight="1" x14ac:dyDescent="0.2">
      <c r="B18" s="316" t="s">
        <v>856</v>
      </c>
      <c r="C18" s="317">
        <v>74749</v>
      </c>
      <c r="D18" s="317">
        <v>11140</v>
      </c>
      <c r="E18" s="317">
        <v>3745</v>
      </c>
      <c r="F18" s="317">
        <v>6948</v>
      </c>
      <c r="G18" s="317">
        <v>4130</v>
      </c>
      <c r="H18" s="317">
        <v>5943</v>
      </c>
      <c r="I18" s="317">
        <v>4974</v>
      </c>
      <c r="J18" s="317">
        <v>3893</v>
      </c>
      <c r="K18" s="317">
        <v>1851</v>
      </c>
      <c r="L18" s="319">
        <f>SUM(C18:K18)</f>
        <v>117373</v>
      </c>
    </row>
    <row r="19" spans="2:12" x14ac:dyDescent="0.2">
      <c r="B19" s="310" t="s">
        <v>728</v>
      </c>
      <c r="C19" s="314"/>
      <c r="D19" s="314"/>
      <c r="E19" s="314"/>
      <c r="F19" s="314"/>
      <c r="G19" s="314"/>
      <c r="H19" s="314"/>
      <c r="I19" s="314"/>
      <c r="J19" s="314"/>
      <c r="K19" s="314"/>
      <c r="L19" s="318"/>
    </row>
    <row r="20" spans="2:12" ht="15" customHeight="1" x14ac:dyDescent="0.2">
      <c r="B20" s="313" t="s">
        <v>718</v>
      </c>
      <c r="C20" s="314">
        <v>36673</v>
      </c>
      <c r="D20" s="314">
        <v>6093</v>
      </c>
      <c r="E20" s="314">
        <v>9759</v>
      </c>
      <c r="F20" s="314">
        <v>8109</v>
      </c>
      <c r="G20" s="314">
        <v>5416</v>
      </c>
      <c r="H20" s="314">
        <v>9604</v>
      </c>
      <c r="I20" s="314">
        <v>5931</v>
      </c>
      <c r="J20" s="314">
        <v>4990</v>
      </c>
      <c r="K20" s="314">
        <v>2561</v>
      </c>
      <c r="L20" s="315">
        <f t="shared" ref="L20:L28" si="1">SUM(C20:K20)</f>
        <v>89136</v>
      </c>
    </row>
    <row r="21" spans="2:12" ht="15" customHeight="1" x14ac:dyDescent="0.2">
      <c r="B21" s="313" t="s">
        <v>719</v>
      </c>
      <c r="C21" s="314">
        <v>36649</v>
      </c>
      <c r="D21" s="314">
        <v>5740</v>
      </c>
      <c r="E21" s="314">
        <v>9079</v>
      </c>
      <c r="F21" s="314">
        <v>7977</v>
      </c>
      <c r="G21" s="314">
        <v>4280</v>
      </c>
      <c r="H21" s="314">
        <v>7094</v>
      </c>
      <c r="I21" s="314">
        <v>5450</v>
      </c>
      <c r="J21" s="314">
        <v>4607</v>
      </c>
      <c r="K21" s="314">
        <v>2305</v>
      </c>
      <c r="L21" s="315">
        <f t="shared" si="1"/>
        <v>83181</v>
      </c>
    </row>
    <row r="22" spans="2:12" ht="15" customHeight="1" x14ac:dyDescent="0.2">
      <c r="B22" s="313" t="s">
        <v>720</v>
      </c>
      <c r="C22" s="314">
        <v>34478</v>
      </c>
      <c r="D22" s="314">
        <v>5338</v>
      </c>
      <c r="E22" s="314">
        <v>4630</v>
      </c>
      <c r="F22" s="314">
        <v>5845</v>
      </c>
      <c r="G22" s="314">
        <v>2330</v>
      </c>
      <c r="H22" s="314">
        <v>6229</v>
      </c>
      <c r="I22" s="314">
        <v>4816</v>
      </c>
      <c r="J22" s="314">
        <v>4097</v>
      </c>
      <c r="K22" s="314">
        <v>2011</v>
      </c>
      <c r="L22" s="315">
        <f t="shared" si="1"/>
        <v>69774</v>
      </c>
    </row>
    <row r="23" spans="2:12" ht="15" customHeight="1" x14ac:dyDescent="0.2">
      <c r="B23" s="313" t="s">
        <v>721</v>
      </c>
      <c r="C23" s="314">
        <v>34564</v>
      </c>
      <c r="D23" s="314">
        <v>5031</v>
      </c>
      <c r="E23" s="314">
        <v>3979</v>
      </c>
      <c r="F23" s="314">
        <v>5170</v>
      </c>
      <c r="G23" s="314">
        <v>2015</v>
      </c>
      <c r="H23" s="314">
        <v>5719</v>
      </c>
      <c r="I23" s="314">
        <v>4214</v>
      </c>
      <c r="J23" s="314">
        <v>3624</v>
      </c>
      <c r="K23" s="314">
        <v>1808</v>
      </c>
      <c r="L23" s="315">
        <f t="shared" si="1"/>
        <v>66124</v>
      </c>
    </row>
    <row r="24" spans="2:12" ht="15" customHeight="1" x14ac:dyDescent="0.2">
      <c r="B24" s="313" t="s">
        <v>722</v>
      </c>
      <c r="C24" s="314">
        <v>35002</v>
      </c>
      <c r="D24" s="314">
        <v>4936</v>
      </c>
      <c r="E24" s="314">
        <v>3687</v>
      </c>
      <c r="F24" s="314">
        <v>4949</v>
      </c>
      <c r="G24" s="314">
        <v>1934</v>
      </c>
      <c r="H24" s="314">
        <v>5312</v>
      </c>
      <c r="I24" s="314">
        <v>4128</v>
      </c>
      <c r="J24" s="314">
        <v>3277</v>
      </c>
      <c r="K24" s="314">
        <v>1652</v>
      </c>
      <c r="L24" s="315">
        <f t="shared" si="1"/>
        <v>64877</v>
      </c>
    </row>
    <row r="25" spans="2:12" ht="15" customHeight="1" x14ac:dyDescent="0.2">
      <c r="B25" s="313" t="s">
        <v>723</v>
      </c>
      <c r="C25" s="314">
        <v>36419</v>
      </c>
      <c r="D25" s="314">
        <v>4995</v>
      </c>
      <c r="E25" s="314">
        <v>3897</v>
      </c>
      <c r="F25" s="314">
        <v>4932</v>
      </c>
      <c r="G25" s="314">
        <v>2380</v>
      </c>
      <c r="H25" s="314">
        <v>5387</v>
      </c>
      <c r="I25" s="314">
        <v>4158</v>
      </c>
      <c r="J25" s="314">
        <v>3518</v>
      </c>
      <c r="K25" s="314">
        <v>1621</v>
      </c>
      <c r="L25" s="315">
        <f t="shared" si="1"/>
        <v>67307</v>
      </c>
    </row>
    <row r="26" spans="2:12" ht="15" customHeight="1" x14ac:dyDescent="0.2">
      <c r="B26" s="313" t="s">
        <v>724</v>
      </c>
      <c r="C26" s="314">
        <v>36765</v>
      </c>
      <c r="D26" s="314">
        <v>4947</v>
      </c>
      <c r="E26" s="314">
        <v>3776</v>
      </c>
      <c r="F26" s="314">
        <v>4790</v>
      </c>
      <c r="G26" s="314">
        <v>2478</v>
      </c>
      <c r="H26" s="314">
        <v>5352</v>
      </c>
      <c r="I26" s="314">
        <v>4017</v>
      </c>
      <c r="J26" s="314">
        <v>3430</v>
      </c>
      <c r="K26" s="314">
        <v>1553</v>
      </c>
      <c r="L26" s="315">
        <f t="shared" si="1"/>
        <v>67108</v>
      </c>
    </row>
    <row r="27" spans="2:12" ht="15" customHeight="1" x14ac:dyDescent="0.2">
      <c r="B27" s="313" t="s">
        <v>725</v>
      </c>
      <c r="C27" s="314">
        <v>36968</v>
      </c>
      <c r="D27" s="314">
        <v>4818</v>
      </c>
      <c r="E27" s="314">
        <v>3115</v>
      </c>
      <c r="F27" s="314">
        <v>4532</v>
      </c>
      <c r="G27" s="314">
        <v>2452</v>
      </c>
      <c r="H27" s="314">
        <v>5172</v>
      </c>
      <c r="I27" s="314">
        <v>3821</v>
      </c>
      <c r="J27" s="314">
        <v>3299</v>
      </c>
      <c r="K27" s="314">
        <v>1508</v>
      </c>
      <c r="L27" s="315">
        <f t="shared" si="1"/>
        <v>65685</v>
      </c>
    </row>
    <row r="28" spans="2:12" ht="15" customHeight="1" x14ac:dyDescent="0.2">
      <c r="B28" s="313" t="s">
        <v>726</v>
      </c>
      <c r="C28" s="314">
        <v>37261</v>
      </c>
      <c r="D28" s="314">
        <v>4862</v>
      </c>
      <c r="E28" s="314">
        <v>2871</v>
      </c>
      <c r="F28" s="314">
        <v>4273</v>
      </c>
      <c r="G28" s="314">
        <v>2327</v>
      </c>
      <c r="H28" s="314">
        <v>4905</v>
      </c>
      <c r="I28" s="314">
        <v>3611</v>
      </c>
      <c r="J28" s="314">
        <v>3166</v>
      </c>
      <c r="K28" s="314">
        <v>1368</v>
      </c>
      <c r="L28" s="315">
        <f t="shared" si="1"/>
        <v>64644</v>
      </c>
    </row>
    <row r="29" spans="2:12" ht="15" customHeight="1" x14ac:dyDescent="0.2">
      <c r="B29" s="313" t="s">
        <v>394</v>
      </c>
      <c r="C29" s="314">
        <v>36834</v>
      </c>
      <c r="D29" s="314">
        <v>4844</v>
      </c>
      <c r="E29" s="314">
        <v>2646</v>
      </c>
      <c r="F29" s="314">
        <v>4087</v>
      </c>
      <c r="G29" s="314">
        <v>2238</v>
      </c>
      <c r="H29" s="314">
        <v>4456</v>
      </c>
      <c r="I29" s="314">
        <v>3589</v>
      </c>
      <c r="J29" s="314">
        <v>2868</v>
      </c>
      <c r="K29" s="314">
        <v>1277</v>
      </c>
      <c r="L29" s="315">
        <f>SUM(C29:K29)</f>
        <v>62839</v>
      </c>
    </row>
    <row r="30" spans="2:12" ht="15" customHeight="1" x14ac:dyDescent="0.2">
      <c r="B30" s="313" t="s">
        <v>405</v>
      </c>
      <c r="C30" s="314">
        <v>36321</v>
      </c>
      <c r="D30" s="314">
        <v>4830</v>
      </c>
      <c r="E30" s="314">
        <v>2418</v>
      </c>
      <c r="F30" s="314">
        <v>4051</v>
      </c>
      <c r="G30" s="314">
        <v>2190</v>
      </c>
      <c r="H30" s="314">
        <v>4197</v>
      </c>
      <c r="I30" s="314">
        <v>3365</v>
      </c>
      <c r="J30" s="314">
        <v>2590</v>
      </c>
      <c r="K30" s="314">
        <v>1205</v>
      </c>
      <c r="L30" s="315">
        <f>SUM(C30:K30)</f>
        <v>61167</v>
      </c>
    </row>
    <row r="31" spans="2:12" ht="15" customHeight="1" x14ac:dyDescent="0.2">
      <c r="B31" s="313" t="s">
        <v>406</v>
      </c>
      <c r="C31" s="314">
        <v>35707</v>
      </c>
      <c r="D31" s="314">
        <v>5044</v>
      </c>
      <c r="E31" s="314">
        <v>2227</v>
      </c>
      <c r="F31" s="314">
        <v>3749</v>
      </c>
      <c r="G31" s="314">
        <v>2190</v>
      </c>
      <c r="H31" s="314">
        <v>3791</v>
      </c>
      <c r="I31" s="314">
        <v>3024</v>
      </c>
      <c r="J31" s="314">
        <v>2387</v>
      </c>
      <c r="K31" s="314">
        <v>1102</v>
      </c>
      <c r="L31" s="315">
        <f>SUM(C31:K31)</f>
        <v>59221</v>
      </c>
    </row>
    <row r="32" spans="2:12" ht="15" customHeight="1" x14ac:dyDescent="0.2">
      <c r="B32" s="313" t="s">
        <v>727</v>
      </c>
      <c r="C32" s="314">
        <v>35867</v>
      </c>
      <c r="D32" s="314">
        <v>5071</v>
      </c>
      <c r="E32" s="314">
        <v>1971</v>
      </c>
      <c r="F32" s="314">
        <v>3472</v>
      </c>
      <c r="G32" s="314">
        <v>2066</v>
      </c>
      <c r="H32" s="314">
        <v>3365</v>
      </c>
      <c r="I32" s="314">
        <v>2629</v>
      </c>
      <c r="J32" s="314">
        <v>2126</v>
      </c>
      <c r="K32" s="314">
        <v>980</v>
      </c>
      <c r="L32" s="375">
        <f>SUM(C32:K32)</f>
        <v>57547</v>
      </c>
    </row>
    <row r="33" spans="2:12" ht="15" customHeight="1" x14ac:dyDescent="0.2">
      <c r="B33" s="316" t="s">
        <v>856</v>
      </c>
      <c r="C33" s="317">
        <v>35061</v>
      </c>
      <c r="D33" s="317">
        <v>5199</v>
      </c>
      <c r="E33" s="317">
        <v>1675</v>
      </c>
      <c r="F33" s="317">
        <v>3157</v>
      </c>
      <c r="G33" s="317">
        <v>1941</v>
      </c>
      <c r="H33" s="317">
        <v>2883</v>
      </c>
      <c r="I33" s="317">
        <v>2408</v>
      </c>
      <c r="J33" s="317">
        <v>1804</v>
      </c>
      <c r="K33" s="317">
        <v>887</v>
      </c>
      <c r="L33" s="319">
        <f>SUM(C33:K33)</f>
        <v>55015</v>
      </c>
    </row>
    <row r="34" spans="2:12" x14ac:dyDescent="0.2">
      <c r="B34" s="320" t="s">
        <v>729</v>
      </c>
      <c r="C34" s="314"/>
      <c r="D34" s="314"/>
      <c r="E34" s="314"/>
      <c r="F34" s="314"/>
      <c r="G34" s="314"/>
      <c r="H34" s="314"/>
      <c r="I34" s="314"/>
      <c r="J34" s="314"/>
      <c r="K34" s="314"/>
      <c r="L34" s="315"/>
    </row>
    <row r="35" spans="2:12" ht="15" customHeight="1" x14ac:dyDescent="0.2">
      <c r="B35" s="313" t="s">
        <v>718</v>
      </c>
      <c r="C35" s="314">
        <v>40226</v>
      </c>
      <c r="D35" s="314">
        <v>6749</v>
      </c>
      <c r="E35" s="314">
        <v>9591</v>
      </c>
      <c r="F35" s="314">
        <v>8540</v>
      </c>
      <c r="G35" s="314">
        <v>5392</v>
      </c>
      <c r="H35" s="314">
        <v>9998</v>
      </c>
      <c r="I35" s="314">
        <v>6051</v>
      </c>
      <c r="J35" s="314">
        <v>5343</v>
      </c>
      <c r="K35" s="314">
        <v>2652</v>
      </c>
      <c r="L35" s="315">
        <f t="shared" ref="L35:L43" si="2">SUM(C35:K35)</f>
        <v>94542</v>
      </c>
    </row>
    <row r="36" spans="2:12" ht="15" customHeight="1" x14ac:dyDescent="0.2">
      <c r="B36" s="313" t="s">
        <v>719</v>
      </c>
      <c r="C36" s="314">
        <v>41176</v>
      </c>
      <c r="D36" s="314">
        <v>6541</v>
      </c>
      <c r="E36" s="314">
        <v>9291</v>
      </c>
      <c r="F36" s="314">
        <v>8547</v>
      </c>
      <c r="G36" s="314">
        <v>4362</v>
      </c>
      <c r="H36" s="314">
        <v>7482</v>
      </c>
      <c r="I36" s="314">
        <v>5728</v>
      </c>
      <c r="J36" s="314">
        <v>5001</v>
      </c>
      <c r="K36" s="314">
        <v>2557</v>
      </c>
      <c r="L36" s="315">
        <f t="shared" si="2"/>
        <v>90685</v>
      </c>
    </row>
    <row r="37" spans="2:12" ht="15" customHeight="1" x14ac:dyDescent="0.2">
      <c r="B37" s="313" t="s">
        <v>720</v>
      </c>
      <c r="C37" s="314">
        <v>39521</v>
      </c>
      <c r="D37" s="314">
        <v>6009</v>
      </c>
      <c r="E37" s="314">
        <v>5355</v>
      </c>
      <c r="F37" s="314">
        <v>6650</v>
      </c>
      <c r="G37" s="314">
        <v>2570</v>
      </c>
      <c r="H37" s="314">
        <v>6724</v>
      </c>
      <c r="I37" s="314">
        <v>5291</v>
      </c>
      <c r="J37" s="314">
        <v>4545</v>
      </c>
      <c r="K37" s="314">
        <v>2302</v>
      </c>
      <c r="L37" s="315">
        <f t="shared" si="2"/>
        <v>78967</v>
      </c>
    </row>
    <row r="38" spans="2:12" ht="15" customHeight="1" x14ac:dyDescent="0.2">
      <c r="B38" s="313" t="s">
        <v>721</v>
      </c>
      <c r="C38" s="314">
        <v>39669</v>
      </c>
      <c r="D38" s="314">
        <v>5593</v>
      </c>
      <c r="E38" s="314">
        <v>4668</v>
      </c>
      <c r="F38" s="314">
        <v>5936</v>
      </c>
      <c r="G38" s="314">
        <v>2284</v>
      </c>
      <c r="H38" s="314">
        <v>6087</v>
      </c>
      <c r="I38" s="314">
        <v>4730</v>
      </c>
      <c r="J38" s="314">
        <v>4080</v>
      </c>
      <c r="K38" s="314">
        <v>2000</v>
      </c>
      <c r="L38" s="315">
        <f t="shared" si="2"/>
        <v>75047</v>
      </c>
    </row>
    <row r="39" spans="2:12" ht="15" customHeight="1" x14ac:dyDescent="0.2">
      <c r="B39" s="313" t="s">
        <v>722</v>
      </c>
      <c r="C39" s="314">
        <v>40222</v>
      </c>
      <c r="D39" s="314">
        <v>5427</v>
      </c>
      <c r="E39" s="314">
        <v>4264</v>
      </c>
      <c r="F39" s="314">
        <v>5672</v>
      </c>
      <c r="G39" s="314">
        <v>2240</v>
      </c>
      <c r="H39" s="314">
        <v>5781</v>
      </c>
      <c r="I39" s="314">
        <v>4517</v>
      </c>
      <c r="J39" s="314">
        <v>3786</v>
      </c>
      <c r="K39" s="314">
        <v>1786</v>
      </c>
      <c r="L39" s="315">
        <f t="shared" si="2"/>
        <v>73695</v>
      </c>
    </row>
    <row r="40" spans="2:12" ht="15" customHeight="1" x14ac:dyDescent="0.2">
      <c r="B40" s="313" t="s">
        <v>723</v>
      </c>
      <c r="C40" s="314">
        <v>41291</v>
      </c>
      <c r="D40" s="314">
        <v>5479</v>
      </c>
      <c r="E40" s="314">
        <v>4159</v>
      </c>
      <c r="F40" s="314">
        <v>5560</v>
      </c>
      <c r="G40" s="314">
        <v>2641</v>
      </c>
      <c r="H40" s="314">
        <v>5731</v>
      </c>
      <c r="I40" s="314">
        <v>4468</v>
      </c>
      <c r="J40" s="314">
        <v>3849</v>
      </c>
      <c r="K40" s="314">
        <v>1739</v>
      </c>
      <c r="L40" s="315">
        <f t="shared" si="2"/>
        <v>74917</v>
      </c>
    </row>
    <row r="41" spans="2:12" ht="15" customHeight="1" x14ac:dyDescent="0.2">
      <c r="B41" s="313" t="s">
        <v>724</v>
      </c>
      <c r="C41" s="314">
        <v>41979</v>
      </c>
      <c r="D41" s="314">
        <v>5444</v>
      </c>
      <c r="E41" s="314">
        <v>3889</v>
      </c>
      <c r="F41" s="314">
        <v>5490</v>
      </c>
      <c r="G41" s="314">
        <v>2779</v>
      </c>
      <c r="H41" s="314">
        <v>5608</v>
      </c>
      <c r="I41" s="314">
        <v>4301</v>
      </c>
      <c r="J41" s="314">
        <v>3791</v>
      </c>
      <c r="K41" s="314">
        <v>1668</v>
      </c>
      <c r="L41" s="315">
        <f t="shared" si="2"/>
        <v>74949</v>
      </c>
    </row>
    <row r="42" spans="2:12" ht="15" customHeight="1" x14ac:dyDescent="0.2">
      <c r="B42" s="313" t="s">
        <v>725</v>
      </c>
      <c r="C42" s="314">
        <v>42239</v>
      </c>
      <c r="D42" s="314">
        <v>5406</v>
      </c>
      <c r="E42" s="314">
        <v>3739</v>
      </c>
      <c r="F42" s="314">
        <v>5220</v>
      </c>
      <c r="G42" s="314">
        <v>2747</v>
      </c>
      <c r="H42" s="314">
        <v>5379</v>
      </c>
      <c r="I42" s="314">
        <v>4150</v>
      </c>
      <c r="J42" s="314">
        <v>3706</v>
      </c>
      <c r="K42" s="314">
        <v>1617</v>
      </c>
      <c r="L42" s="315">
        <f t="shared" si="2"/>
        <v>74203</v>
      </c>
    </row>
    <row r="43" spans="2:12" ht="15" customHeight="1" x14ac:dyDescent="0.2">
      <c r="B43" s="313" t="s">
        <v>726</v>
      </c>
      <c r="C43" s="314">
        <v>42314</v>
      </c>
      <c r="D43" s="314">
        <v>5434</v>
      </c>
      <c r="E43" s="314">
        <v>3470</v>
      </c>
      <c r="F43" s="314">
        <v>4926</v>
      </c>
      <c r="G43" s="314">
        <v>2598</v>
      </c>
      <c r="H43" s="314">
        <v>5104</v>
      </c>
      <c r="I43" s="314">
        <v>3911</v>
      </c>
      <c r="J43" s="314">
        <v>3534</v>
      </c>
      <c r="K43" s="314">
        <v>1501</v>
      </c>
      <c r="L43" s="315">
        <f t="shared" si="2"/>
        <v>72792</v>
      </c>
    </row>
    <row r="44" spans="2:12" ht="15" customHeight="1" x14ac:dyDescent="0.2">
      <c r="B44" s="313" t="s">
        <v>394</v>
      </c>
      <c r="C44" s="314">
        <v>42111</v>
      </c>
      <c r="D44" s="314">
        <v>5571</v>
      </c>
      <c r="E44" s="314">
        <v>3169</v>
      </c>
      <c r="F44" s="314">
        <v>4766</v>
      </c>
      <c r="G44" s="314">
        <v>2498</v>
      </c>
      <c r="H44" s="314">
        <v>4669</v>
      </c>
      <c r="I44" s="314">
        <v>3813</v>
      </c>
      <c r="J44" s="314">
        <v>3287</v>
      </c>
      <c r="K44" s="314">
        <v>1421</v>
      </c>
      <c r="L44" s="315">
        <f>SUM(C44:K44)</f>
        <v>71305</v>
      </c>
    </row>
    <row r="45" spans="2:12" ht="15" customHeight="1" x14ac:dyDescent="0.2">
      <c r="B45" s="313" t="s">
        <v>405</v>
      </c>
      <c r="C45" s="314">
        <v>41854</v>
      </c>
      <c r="D45" s="314">
        <v>5597</v>
      </c>
      <c r="E45" s="314">
        <v>2913</v>
      </c>
      <c r="F45" s="314">
        <v>4785</v>
      </c>
      <c r="G45" s="314">
        <v>2396</v>
      </c>
      <c r="H45" s="314">
        <v>4463</v>
      </c>
      <c r="I45" s="314">
        <v>3541</v>
      </c>
      <c r="J45" s="314">
        <v>3053</v>
      </c>
      <c r="K45" s="314">
        <v>1347</v>
      </c>
      <c r="L45" s="315">
        <f>SUM(C45:K45)</f>
        <v>69949</v>
      </c>
    </row>
    <row r="46" spans="2:12" ht="15" customHeight="1" x14ac:dyDescent="0.2">
      <c r="B46" s="313" t="s">
        <v>406</v>
      </c>
      <c r="C46" s="314">
        <v>41086</v>
      </c>
      <c r="D46" s="314">
        <v>5708</v>
      </c>
      <c r="E46" s="314">
        <v>2606</v>
      </c>
      <c r="F46" s="314">
        <v>4491</v>
      </c>
      <c r="G46" s="314">
        <v>2458</v>
      </c>
      <c r="H46" s="314">
        <v>4092</v>
      </c>
      <c r="I46" s="314">
        <v>3234</v>
      </c>
      <c r="J46" s="314">
        <v>2797</v>
      </c>
      <c r="K46" s="314">
        <v>1233</v>
      </c>
      <c r="L46" s="315">
        <f>SUM(C46:K46)</f>
        <v>67705</v>
      </c>
    </row>
    <row r="47" spans="2:12" ht="15" customHeight="1" x14ac:dyDescent="0.2">
      <c r="B47" s="313" t="s">
        <v>727</v>
      </c>
      <c r="C47" s="314">
        <v>40582</v>
      </c>
      <c r="D47" s="314">
        <v>5789</v>
      </c>
      <c r="E47" s="314">
        <v>2360</v>
      </c>
      <c r="F47" s="314">
        <v>4174</v>
      </c>
      <c r="G47" s="314">
        <v>2297</v>
      </c>
      <c r="H47" s="314">
        <v>3617</v>
      </c>
      <c r="I47" s="314">
        <v>2813</v>
      </c>
      <c r="J47" s="314">
        <v>2474</v>
      </c>
      <c r="K47" s="314">
        <v>1132</v>
      </c>
      <c r="L47" s="375">
        <f>SUM(C47:K47)</f>
        <v>65238</v>
      </c>
    </row>
    <row r="48" spans="2:12" ht="15" customHeight="1" thickBot="1" x14ac:dyDescent="0.25">
      <c r="B48" s="321" t="s">
        <v>856</v>
      </c>
      <c r="C48" s="322">
        <v>39688</v>
      </c>
      <c r="D48" s="322">
        <v>5941</v>
      </c>
      <c r="E48" s="322">
        <v>2070</v>
      </c>
      <c r="F48" s="322">
        <v>3791</v>
      </c>
      <c r="G48" s="322">
        <v>2189</v>
      </c>
      <c r="H48" s="322">
        <v>3060</v>
      </c>
      <c r="I48" s="322">
        <v>2566</v>
      </c>
      <c r="J48" s="322">
        <v>2089</v>
      </c>
      <c r="K48" s="322">
        <v>964</v>
      </c>
      <c r="L48" s="323">
        <f>SUM(C48:K48)</f>
        <v>62358</v>
      </c>
    </row>
    <row r="49" spans="2:12" x14ac:dyDescent="0.2">
      <c r="B49" s="320" t="s">
        <v>730</v>
      </c>
      <c r="C49" s="314"/>
      <c r="D49" s="314"/>
      <c r="E49" s="314"/>
      <c r="F49" s="314"/>
      <c r="G49" s="314"/>
      <c r="H49" s="314"/>
      <c r="I49" s="314"/>
      <c r="J49" s="314"/>
      <c r="K49" s="314"/>
      <c r="L49" s="315"/>
    </row>
    <row r="50" spans="2:12" ht="15" customHeight="1" x14ac:dyDescent="0.2">
      <c r="B50" s="313" t="s">
        <v>718</v>
      </c>
      <c r="C50" s="314">
        <v>15108</v>
      </c>
      <c r="D50" s="314">
        <v>2146</v>
      </c>
      <c r="E50" s="314">
        <v>3943</v>
      </c>
      <c r="F50" s="314">
        <v>3233</v>
      </c>
      <c r="G50" s="314">
        <v>2202</v>
      </c>
      <c r="H50" s="314">
        <v>3377</v>
      </c>
      <c r="I50" s="314">
        <v>2005</v>
      </c>
      <c r="J50" s="314">
        <v>1867</v>
      </c>
      <c r="K50" s="314">
        <v>840</v>
      </c>
      <c r="L50" s="315">
        <f t="shared" ref="L50:L57" si="3">SUM(C50:K50)</f>
        <v>34721</v>
      </c>
    </row>
    <row r="51" spans="2:12" ht="15" customHeight="1" x14ac:dyDescent="0.2">
      <c r="B51" s="313" t="s">
        <v>719</v>
      </c>
      <c r="C51" s="314">
        <v>16874</v>
      </c>
      <c r="D51" s="314">
        <v>2183</v>
      </c>
      <c r="E51" s="314">
        <v>3970</v>
      </c>
      <c r="F51" s="314">
        <v>3493</v>
      </c>
      <c r="G51" s="314">
        <v>1899</v>
      </c>
      <c r="H51" s="314">
        <v>2584</v>
      </c>
      <c r="I51" s="314">
        <v>2006</v>
      </c>
      <c r="J51" s="314">
        <v>1942</v>
      </c>
      <c r="K51" s="314">
        <v>816</v>
      </c>
      <c r="L51" s="315">
        <f t="shared" si="3"/>
        <v>35767</v>
      </c>
    </row>
    <row r="52" spans="2:12" ht="15" customHeight="1" x14ac:dyDescent="0.2">
      <c r="B52" s="313" t="s">
        <v>720</v>
      </c>
      <c r="C52" s="314">
        <v>17657</v>
      </c>
      <c r="D52" s="314">
        <v>2229</v>
      </c>
      <c r="E52" s="314">
        <v>2415</v>
      </c>
      <c r="F52" s="314">
        <v>2821</v>
      </c>
      <c r="G52" s="314">
        <v>1189</v>
      </c>
      <c r="H52" s="314">
        <v>2567</v>
      </c>
      <c r="I52" s="314">
        <v>2000</v>
      </c>
      <c r="J52" s="314">
        <v>1960</v>
      </c>
      <c r="K52" s="314">
        <v>786</v>
      </c>
      <c r="L52" s="315">
        <f t="shared" si="3"/>
        <v>33624</v>
      </c>
    </row>
    <row r="53" spans="2:12" ht="15" customHeight="1" x14ac:dyDescent="0.2">
      <c r="B53" s="313" t="s">
        <v>721</v>
      </c>
      <c r="C53" s="314">
        <v>19383</v>
      </c>
      <c r="D53" s="314">
        <v>2264</v>
      </c>
      <c r="E53" s="314">
        <v>2257</v>
      </c>
      <c r="F53" s="314">
        <v>2713</v>
      </c>
      <c r="G53" s="314">
        <v>1103</v>
      </c>
      <c r="H53" s="314">
        <v>2555</v>
      </c>
      <c r="I53" s="314">
        <v>1942</v>
      </c>
      <c r="J53" s="314">
        <v>1917</v>
      </c>
      <c r="K53" s="314">
        <v>729</v>
      </c>
      <c r="L53" s="315">
        <f t="shared" si="3"/>
        <v>34863</v>
      </c>
    </row>
    <row r="54" spans="2:12" ht="15" customHeight="1" x14ac:dyDescent="0.2">
      <c r="B54" s="313" t="s">
        <v>722</v>
      </c>
      <c r="C54" s="314">
        <v>20842</v>
      </c>
      <c r="D54" s="314">
        <v>2306</v>
      </c>
      <c r="E54" s="314">
        <v>2218</v>
      </c>
      <c r="F54" s="314">
        <v>2736</v>
      </c>
      <c r="G54" s="314">
        <v>1115</v>
      </c>
      <c r="H54" s="314">
        <v>2503</v>
      </c>
      <c r="I54" s="314">
        <v>1947</v>
      </c>
      <c r="J54" s="314">
        <v>1907</v>
      </c>
      <c r="K54" s="314">
        <v>685</v>
      </c>
      <c r="L54" s="315">
        <f t="shared" si="3"/>
        <v>36259</v>
      </c>
    </row>
    <row r="55" spans="2:12" ht="15" customHeight="1" x14ac:dyDescent="0.2">
      <c r="B55" s="313" t="s">
        <v>723</v>
      </c>
      <c r="C55" s="314">
        <v>22828</v>
      </c>
      <c r="D55" s="314">
        <v>2404</v>
      </c>
      <c r="E55" s="314">
        <v>2540</v>
      </c>
      <c r="F55" s="314">
        <v>2748</v>
      </c>
      <c r="G55" s="314">
        <v>1342</v>
      </c>
      <c r="H55" s="314">
        <v>2557</v>
      </c>
      <c r="I55" s="314">
        <v>2045</v>
      </c>
      <c r="J55" s="314">
        <v>1988</v>
      </c>
      <c r="K55" s="314">
        <v>657</v>
      </c>
      <c r="L55" s="315">
        <f t="shared" si="3"/>
        <v>39109</v>
      </c>
    </row>
    <row r="56" spans="2:12" ht="15" customHeight="1" x14ac:dyDescent="0.2">
      <c r="B56" s="313" t="s">
        <v>724</v>
      </c>
      <c r="C56" s="314">
        <v>23405</v>
      </c>
      <c r="D56" s="314">
        <v>2448</v>
      </c>
      <c r="E56" s="314">
        <v>2562</v>
      </c>
      <c r="F56" s="314">
        <v>2745</v>
      </c>
      <c r="G56" s="314">
        <v>1411</v>
      </c>
      <c r="H56" s="314">
        <v>2565</v>
      </c>
      <c r="I56" s="314">
        <v>2061</v>
      </c>
      <c r="J56" s="314">
        <v>1978</v>
      </c>
      <c r="K56" s="314">
        <v>645</v>
      </c>
      <c r="L56" s="315">
        <f t="shared" si="3"/>
        <v>39820</v>
      </c>
    </row>
    <row r="57" spans="2:12" ht="15" customHeight="1" x14ac:dyDescent="0.2">
      <c r="B57" s="313" t="s">
        <v>725</v>
      </c>
      <c r="C57" s="314">
        <v>24497</v>
      </c>
      <c r="D57" s="314">
        <v>2502</v>
      </c>
      <c r="E57" s="314">
        <v>2004</v>
      </c>
      <c r="F57" s="314">
        <v>2641</v>
      </c>
      <c r="G57" s="314">
        <v>1435</v>
      </c>
      <c r="H57" s="314">
        <v>2550</v>
      </c>
      <c r="I57" s="314">
        <v>2025</v>
      </c>
      <c r="J57" s="314">
        <v>1960</v>
      </c>
      <c r="K57" s="314">
        <v>643</v>
      </c>
      <c r="L57" s="315">
        <f t="shared" si="3"/>
        <v>40257</v>
      </c>
    </row>
    <row r="58" spans="2:12" ht="15" customHeight="1" x14ac:dyDescent="0.2">
      <c r="B58" s="313" t="s">
        <v>726</v>
      </c>
      <c r="C58" s="314">
        <v>25925</v>
      </c>
      <c r="D58" s="314">
        <v>2684</v>
      </c>
      <c r="E58" s="314">
        <v>1945</v>
      </c>
      <c r="F58" s="314">
        <v>2585</v>
      </c>
      <c r="G58" s="314">
        <v>1424</v>
      </c>
      <c r="H58" s="314">
        <v>2534</v>
      </c>
      <c r="I58" s="314">
        <v>2013</v>
      </c>
      <c r="J58" s="314">
        <v>1970</v>
      </c>
      <c r="K58" s="314">
        <v>623</v>
      </c>
      <c r="L58" s="315">
        <f>SUM(C58:K58)</f>
        <v>41703</v>
      </c>
    </row>
    <row r="59" spans="2:12" ht="15" customHeight="1" x14ac:dyDescent="0.2">
      <c r="B59" s="313" t="s">
        <v>394</v>
      </c>
      <c r="C59" s="314">
        <v>26740</v>
      </c>
      <c r="D59" s="314">
        <v>2825</v>
      </c>
      <c r="E59" s="314">
        <v>1823</v>
      </c>
      <c r="F59" s="314">
        <v>2620</v>
      </c>
      <c r="G59" s="314">
        <v>1422</v>
      </c>
      <c r="H59" s="314">
        <v>2450</v>
      </c>
      <c r="I59" s="314">
        <v>2063</v>
      </c>
      <c r="J59" s="314">
        <v>1889</v>
      </c>
      <c r="K59" s="314">
        <v>626</v>
      </c>
      <c r="L59" s="315">
        <f>SUM(C59:K59)</f>
        <v>42458</v>
      </c>
    </row>
    <row r="60" spans="2:12" ht="15" customHeight="1" x14ac:dyDescent="0.2">
      <c r="B60" s="313" t="s">
        <v>405</v>
      </c>
      <c r="C60" s="314">
        <v>27489</v>
      </c>
      <c r="D60" s="314">
        <v>3017</v>
      </c>
      <c r="E60" s="314">
        <v>1762</v>
      </c>
      <c r="F60" s="314">
        <v>2746</v>
      </c>
      <c r="G60" s="314">
        <v>1451</v>
      </c>
      <c r="H60" s="314">
        <v>2416</v>
      </c>
      <c r="I60" s="314">
        <v>2022</v>
      </c>
      <c r="J60" s="314">
        <v>1839</v>
      </c>
      <c r="K60" s="314">
        <v>636</v>
      </c>
      <c r="L60" s="315">
        <f>SUM(C60:K60)</f>
        <v>43378</v>
      </c>
    </row>
    <row r="61" spans="2:12" ht="15" customHeight="1" x14ac:dyDescent="0.2">
      <c r="B61" s="313" t="s">
        <v>406</v>
      </c>
      <c r="C61" s="314">
        <v>27934</v>
      </c>
      <c r="D61" s="314">
        <v>3222</v>
      </c>
      <c r="E61" s="314">
        <v>1675</v>
      </c>
      <c r="F61" s="314">
        <v>2641</v>
      </c>
      <c r="G61" s="314">
        <v>1515</v>
      </c>
      <c r="H61" s="314">
        <v>2328</v>
      </c>
      <c r="I61" s="314">
        <v>1949</v>
      </c>
      <c r="J61" s="314">
        <v>1755</v>
      </c>
      <c r="K61" s="314">
        <v>632</v>
      </c>
      <c r="L61" s="315">
        <f>SUM(C61:K61)</f>
        <v>43651</v>
      </c>
    </row>
    <row r="62" spans="2:12" ht="15" customHeight="1" x14ac:dyDescent="0.2">
      <c r="B62" s="313" t="s">
        <v>727</v>
      </c>
      <c r="C62" s="314">
        <v>28513</v>
      </c>
      <c r="D62" s="314">
        <v>3437</v>
      </c>
      <c r="E62" s="314">
        <v>1560</v>
      </c>
      <c r="F62" s="314">
        <v>2593</v>
      </c>
      <c r="G62" s="314">
        <v>1485</v>
      </c>
      <c r="H62" s="314">
        <v>2220</v>
      </c>
      <c r="I62" s="314">
        <v>1827</v>
      </c>
      <c r="J62" s="314">
        <v>1630</v>
      </c>
      <c r="K62" s="314">
        <v>607</v>
      </c>
      <c r="L62" s="315">
        <v>43872</v>
      </c>
    </row>
    <row r="63" spans="2:12" ht="15" customHeight="1" thickBot="1" x14ac:dyDescent="0.25">
      <c r="B63" s="321" t="s">
        <v>856</v>
      </c>
      <c r="C63" s="322">
        <v>29120</v>
      </c>
      <c r="D63" s="322">
        <v>3770</v>
      </c>
      <c r="E63" s="322">
        <v>1443</v>
      </c>
      <c r="F63" s="322">
        <v>2507</v>
      </c>
      <c r="G63" s="322">
        <v>1457</v>
      </c>
      <c r="H63" s="322">
        <v>2055</v>
      </c>
      <c r="I63" s="322">
        <v>1784</v>
      </c>
      <c r="J63" s="322">
        <v>1484</v>
      </c>
      <c r="K63" s="322">
        <v>572</v>
      </c>
      <c r="L63" s="323">
        <f>SUM(C63:K63)</f>
        <v>44192</v>
      </c>
    </row>
    <row r="64" spans="2:12" ht="9" customHeight="1" x14ac:dyDescent="0.2">
      <c r="B64" s="304"/>
      <c r="C64" s="304"/>
      <c r="D64" s="304"/>
      <c r="E64" s="304"/>
      <c r="F64" s="304"/>
      <c r="G64" s="304"/>
      <c r="H64" s="304"/>
      <c r="I64" s="304"/>
      <c r="J64" s="304"/>
      <c r="K64" s="304"/>
      <c r="L64" s="304"/>
    </row>
    <row r="65" spans="2:12" ht="18" customHeight="1" x14ac:dyDescent="0.2">
      <c r="B65" s="324" t="s">
        <v>828</v>
      </c>
      <c r="C65" s="324"/>
      <c r="D65" s="324"/>
      <c r="E65" s="324"/>
      <c r="F65" s="324"/>
      <c r="G65" s="324"/>
      <c r="H65" s="324"/>
      <c r="I65" s="324"/>
      <c r="J65" s="324"/>
      <c r="K65" s="324"/>
      <c r="L65" s="324"/>
    </row>
    <row r="66" spans="2:12" ht="18" customHeight="1" x14ac:dyDescent="0.2">
      <c r="B66" s="689" t="s">
        <v>829</v>
      </c>
      <c r="C66" s="689"/>
      <c r="D66" s="689"/>
      <c r="E66" s="689"/>
      <c r="F66" s="689"/>
      <c r="G66" s="689"/>
      <c r="H66" s="689"/>
      <c r="I66" s="689"/>
      <c r="J66" s="689"/>
      <c r="K66" s="689"/>
      <c r="L66" s="689"/>
    </row>
    <row r="67" spans="2:12" ht="18" customHeight="1" x14ac:dyDescent="0.2">
      <c r="B67" s="325" t="s">
        <v>731</v>
      </c>
      <c r="C67" s="324"/>
      <c r="D67" s="324"/>
      <c r="E67" s="324"/>
      <c r="F67" s="324"/>
      <c r="G67" s="324"/>
      <c r="H67" s="324"/>
      <c r="I67" s="324"/>
      <c r="J67" s="324"/>
      <c r="K67" s="324"/>
      <c r="L67" s="324"/>
    </row>
  </sheetData>
  <mergeCells count="2">
    <mergeCell ref="B1:L1"/>
    <mergeCell ref="B66:L66"/>
  </mergeCells>
  <phoneticPr fontId="2"/>
  <printOptions horizontalCentered="1"/>
  <pageMargins left="3.937007874015748E-2" right="3.937007874015748E-2" top="0.39370078740157483" bottom="0.39370078740157483" header="0.39370078740157483" footer="0.39370078740157483"/>
  <pageSetup paperSize="9" orientation="portrait" r:id="rId1"/>
  <headerFooter alignWithMargins="0"/>
  <rowBreaks count="1" manualBreakCount="1">
    <brk id="48"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showGridLines="0" view="pageBreakPreview" zoomScaleNormal="100" zoomScaleSheetLayoutView="100" workbookViewId="0"/>
  </sheetViews>
  <sheetFormatPr defaultColWidth="9" defaultRowHeight="13" x14ac:dyDescent="0.2"/>
  <cols>
    <col min="1" max="1" width="4.08984375" style="210" customWidth="1"/>
    <col min="2" max="2" width="12.6328125" style="210" customWidth="1"/>
    <col min="3" max="8" width="10.6328125" style="210" customWidth="1"/>
    <col min="9" max="9" width="1.6328125" style="210" customWidth="1"/>
    <col min="10" max="10" width="9" style="210"/>
    <col min="11" max="11" width="11.6328125" style="210" bestFit="1" customWidth="1"/>
    <col min="12" max="16384" width="9" style="210"/>
  </cols>
  <sheetData>
    <row r="1" spans="2:11" ht="24" customHeight="1" x14ac:dyDescent="0.2">
      <c r="B1" s="666" t="s">
        <v>688</v>
      </c>
      <c r="C1" s="666"/>
      <c r="D1" s="666"/>
      <c r="E1" s="666"/>
      <c r="F1" s="666"/>
      <c r="G1" s="666"/>
      <c r="H1" s="666"/>
    </row>
    <row r="2" spans="2:11" s="196" customFormat="1" ht="24" customHeight="1" thickBot="1" x14ac:dyDescent="0.25">
      <c r="B2" s="690"/>
      <c r="C2" s="690"/>
      <c r="H2" s="266" t="s">
        <v>689</v>
      </c>
    </row>
    <row r="3" spans="2:11" s="196" customFormat="1" ht="29.25" customHeight="1" x14ac:dyDescent="0.2">
      <c r="B3" s="267"/>
      <c r="C3" s="691" t="s">
        <v>690</v>
      </c>
      <c r="D3" s="692"/>
      <c r="E3" s="693"/>
      <c r="F3" s="691" t="s">
        <v>691</v>
      </c>
      <c r="G3" s="692"/>
      <c r="H3" s="694"/>
      <c r="I3" s="268"/>
      <c r="J3" s="269"/>
      <c r="K3" s="269"/>
    </row>
    <row r="4" spans="2:11" s="196" customFormat="1" ht="29.25" customHeight="1" x14ac:dyDescent="0.2">
      <c r="B4" s="270" t="s">
        <v>583</v>
      </c>
      <c r="C4" s="695" t="s">
        <v>692</v>
      </c>
      <c r="D4" s="271" t="s">
        <v>42</v>
      </c>
      <c r="E4" s="695" t="s">
        <v>693</v>
      </c>
      <c r="F4" s="695" t="s">
        <v>692</v>
      </c>
      <c r="G4" s="271" t="s">
        <v>694</v>
      </c>
      <c r="H4" s="697" t="s">
        <v>695</v>
      </c>
      <c r="I4" s="268"/>
      <c r="J4" s="269"/>
      <c r="K4" s="269"/>
    </row>
    <row r="5" spans="2:11" s="196" customFormat="1" ht="29.25" customHeight="1" x14ac:dyDescent="0.2">
      <c r="B5" s="272"/>
      <c r="C5" s="696"/>
      <c r="D5" s="273" t="s">
        <v>696</v>
      </c>
      <c r="E5" s="696"/>
      <c r="F5" s="696"/>
      <c r="G5" s="273" t="s">
        <v>697</v>
      </c>
      <c r="H5" s="698"/>
      <c r="I5" s="268"/>
      <c r="J5" s="274"/>
      <c r="K5" s="269"/>
    </row>
    <row r="6" spans="2:11" s="196" customFormat="1" ht="29.25" customHeight="1" x14ac:dyDescent="0.2">
      <c r="B6" s="275"/>
      <c r="C6" s="276" t="s">
        <v>846</v>
      </c>
      <c r="D6" s="277" t="s">
        <v>846</v>
      </c>
      <c r="E6" s="277" t="s">
        <v>698</v>
      </c>
      <c r="F6" s="277" t="s">
        <v>699</v>
      </c>
      <c r="G6" s="277" t="s">
        <v>699</v>
      </c>
      <c r="H6" s="278" t="s">
        <v>698</v>
      </c>
      <c r="I6" s="268"/>
      <c r="J6" s="269"/>
      <c r="K6" s="269"/>
    </row>
    <row r="7" spans="2:11" s="196" customFormat="1" ht="29.25" customHeight="1" x14ac:dyDescent="0.2">
      <c r="B7" s="279" t="s">
        <v>700</v>
      </c>
      <c r="C7" s="280">
        <v>127.02</v>
      </c>
      <c r="D7" s="281">
        <v>8.3000000000000007</v>
      </c>
      <c r="E7" s="282">
        <f>D7/C7*100</f>
        <v>6.5344040308612819</v>
      </c>
      <c r="F7" s="283">
        <v>75224</v>
      </c>
      <c r="G7" s="284">
        <v>44004</v>
      </c>
      <c r="H7" s="285">
        <f>G7/F7*100</f>
        <v>58.4972880995427</v>
      </c>
      <c r="I7" s="268"/>
      <c r="J7" s="269"/>
      <c r="K7" s="379"/>
    </row>
    <row r="8" spans="2:11" s="196" customFormat="1" ht="29.25" customHeight="1" x14ac:dyDescent="0.2">
      <c r="B8" s="279" t="s">
        <v>701</v>
      </c>
      <c r="C8" s="280">
        <v>127.02</v>
      </c>
      <c r="D8" s="281">
        <v>7.4</v>
      </c>
      <c r="E8" s="282">
        <f t="shared" ref="E8:E15" si="0">D8/C8*100</f>
        <v>5.8258541961895771</v>
      </c>
      <c r="F8" s="283">
        <v>77710</v>
      </c>
      <c r="G8" s="284">
        <v>40103</v>
      </c>
      <c r="H8" s="285">
        <f t="shared" ref="H8:H16" si="1">G8/F8*100</f>
        <v>51.605970917513829</v>
      </c>
      <c r="I8" s="286"/>
      <c r="K8" s="379"/>
    </row>
    <row r="9" spans="2:11" s="196" customFormat="1" ht="29.25" customHeight="1" x14ac:dyDescent="0.2">
      <c r="B9" s="279" t="s">
        <v>702</v>
      </c>
      <c r="C9" s="280">
        <v>127.33</v>
      </c>
      <c r="D9" s="281">
        <v>7.6</v>
      </c>
      <c r="E9" s="282">
        <f t="shared" si="0"/>
        <v>5.9687426372418129</v>
      </c>
      <c r="F9" s="283">
        <v>78744</v>
      </c>
      <c r="G9" s="284">
        <v>39042</v>
      </c>
      <c r="H9" s="285">
        <f t="shared" si="1"/>
        <v>49.580920451081987</v>
      </c>
      <c r="I9" s="286"/>
      <c r="K9" s="379"/>
    </row>
    <row r="10" spans="2:11" s="196" customFormat="1" ht="29.25" customHeight="1" x14ac:dyDescent="0.2">
      <c r="B10" s="279" t="s">
        <v>703</v>
      </c>
      <c r="C10" s="280">
        <v>127.42</v>
      </c>
      <c r="D10" s="281">
        <v>8.3000000000000007</v>
      </c>
      <c r="E10" s="282">
        <f t="shared" si="0"/>
        <v>6.5138910689059806</v>
      </c>
      <c r="F10" s="283">
        <v>79207</v>
      </c>
      <c r="G10" s="284">
        <v>38452</v>
      </c>
      <c r="H10" s="285">
        <f t="shared" si="1"/>
        <v>48.546214349741817</v>
      </c>
      <c r="I10" s="286"/>
      <c r="K10" s="379"/>
    </row>
    <row r="11" spans="2:11" s="196" customFormat="1" ht="29.25" customHeight="1" x14ac:dyDescent="0.2">
      <c r="B11" s="279" t="s">
        <v>704</v>
      </c>
      <c r="C11" s="280">
        <v>127.48</v>
      </c>
      <c r="D11" s="281">
        <v>9.6999999999999993</v>
      </c>
      <c r="E11" s="282">
        <f t="shared" si="0"/>
        <v>7.6090367116410418</v>
      </c>
      <c r="F11" s="283">
        <v>79575</v>
      </c>
      <c r="G11" s="284">
        <v>42576</v>
      </c>
      <c r="H11" s="285">
        <f t="shared" si="1"/>
        <v>53.50424128180962</v>
      </c>
      <c r="I11" s="286"/>
      <c r="K11" s="379"/>
    </row>
    <row r="12" spans="2:11" s="196" customFormat="1" ht="29.25" customHeight="1" x14ac:dyDescent="0.2">
      <c r="B12" s="279" t="s">
        <v>705</v>
      </c>
      <c r="C12" s="280">
        <v>127.49</v>
      </c>
      <c r="D12" s="281">
        <v>9.19</v>
      </c>
      <c r="E12" s="282">
        <f t="shared" si="0"/>
        <v>7.2084085026276572</v>
      </c>
      <c r="F12" s="283">
        <v>78945</v>
      </c>
      <c r="G12" s="284">
        <v>36901</v>
      </c>
      <c r="H12" s="285">
        <f t="shared" si="1"/>
        <v>46.742668946735066</v>
      </c>
      <c r="I12" s="286"/>
      <c r="K12" s="379"/>
    </row>
    <row r="13" spans="2:11" s="196" customFormat="1" ht="29.25" customHeight="1" x14ac:dyDescent="0.2">
      <c r="B13" s="287" t="s">
        <v>17</v>
      </c>
      <c r="C13" s="288">
        <v>424.56</v>
      </c>
      <c r="D13" s="281">
        <v>9.3000000000000007</v>
      </c>
      <c r="E13" s="282">
        <f t="shared" si="0"/>
        <v>2.1905031091011873</v>
      </c>
      <c r="F13" s="283">
        <v>128567</v>
      </c>
      <c r="G13" s="284">
        <v>37092</v>
      </c>
      <c r="H13" s="285">
        <f t="shared" si="1"/>
        <v>28.85032706682119</v>
      </c>
      <c r="I13" s="286"/>
      <c r="K13" s="379"/>
    </row>
    <row r="14" spans="2:11" s="196" customFormat="1" ht="29.25" customHeight="1" x14ac:dyDescent="0.2">
      <c r="B14" s="287" t="s">
        <v>22</v>
      </c>
      <c r="C14" s="288">
        <v>487.48</v>
      </c>
      <c r="D14" s="281">
        <v>9.3000000000000007</v>
      </c>
      <c r="E14" s="282">
        <f t="shared" si="0"/>
        <v>1.9077705752030854</v>
      </c>
      <c r="F14" s="283">
        <v>126926</v>
      </c>
      <c r="G14" s="284">
        <v>36217</v>
      </c>
      <c r="H14" s="285">
        <f t="shared" si="1"/>
        <v>28.533948915115893</v>
      </c>
      <c r="I14" s="286"/>
      <c r="K14" s="379"/>
    </row>
    <row r="15" spans="2:11" s="196" customFormat="1" ht="29.25" customHeight="1" x14ac:dyDescent="0.2">
      <c r="B15" s="279" t="s">
        <v>27</v>
      </c>
      <c r="C15" s="376">
        <v>487.58</v>
      </c>
      <c r="D15" s="281">
        <v>9.5</v>
      </c>
      <c r="E15" s="282">
        <f t="shared" si="0"/>
        <v>1.9483982115755365</v>
      </c>
      <c r="F15" s="283">
        <v>122785</v>
      </c>
      <c r="G15" s="284">
        <v>36002</v>
      </c>
      <c r="H15" s="377">
        <f t="shared" si="1"/>
        <v>29.321171152828114</v>
      </c>
      <c r="I15" s="286"/>
      <c r="K15" s="379"/>
    </row>
    <row r="16" spans="2:11" s="196" customFormat="1" ht="29.25" customHeight="1" thickBot="1" x14ac:dyDescent="0.25">
      <c r="B16" s="289" t="s">
        <v>857</v>
      </c>
      <c r="C16" s="378">
        <v>487.6</v>
      </c>
      <c r="D16" s="290">
        <v>13.01</v>
      </c>
      <c r="E16" s="291">
        <f>D16/C16*100</f>
        <v>2.6681706316652991</v>
      </c>
      <c r="F16" s="292">
        <v>117373</v>
      </c>
      <c r="G16" s="293">
        <v>42044</v>
      </c>
      <c r="H16" s="294">
        <f t="shared" si="1"/>
        <v>35.820844657629948</v>
      </c>
      <c r="I16" s="286"/>
      <c r="K16" s="379"/>
    </row>
    <row r="17" spans="2:11" s="196" customFormat="1" ht="9" customHeight="1" x14ac:dyDescent="0.2">
      <c r="B17" s="295"/>
      <c r="C17" s="280"/>
      <c r="D17" s="296"/>
      <c r="E17" s="297"/>
      <c r="F17" s="298"/>
      <c r="G17" s="299"/>
      <c r="H17" s="297"/>
      <c r="I17" s="286"/>
      <c r="K17" s="379"/>
    </row>
    <row r="18" spans="2:11" s="196" customFormat="1" ht="18" customHeight="1" x14ac:dyDescent="0.2">
      <c r="B18" s="300" t="s">
        <v>830</v>
      </c>
      <c r="C18" s="1"/>
      <c r="D18" s="1"/>
      <c r="E18" s="1"/>
      <c r="F18" s="1"/>
      <c r="G18" s="1"/>
      <c r="H18" s="1"/>
      <c r="I18" s="286"/>
    </row>
    <row r="19" spans="2:11" s="196" customFormat="1" ht="18" customHeight="1" x14ac:dyDescent="0.2">
      <c r="B19" s="300" t="s">
        <v>831</v>
      </c>
      <c r="C19" s="1"/>
      <c r="D19" s="1"/>
      <c r="E19" s="1"/>
      <c r="F19" s="1"/>
      <c r="G19" s="1"/>
      <c r="H19" s="1"/>
      <c r="I19" s="286"/>
    </row>
    <row r="20" spans="2:11" s="196" customFormat="1" ht="18" customHeight="1" x14ac:dyDescent="0.2">
      <c r="B20" s="301" t="s">
        <v>614</v>
      </c>
      <c r="D20" s="286"/>
      <c r="E20" s="302"/>
      <c r="F20" s="286"/>
      <c r="G20" s="303"/>
      <c r="H20" s="286"/>
      <c r="I20" s="286"/>
    </row>
    <row r="26" spans="2:11" x14ac:dyDescent="0.2">
      <c r="F26" s="210" t="s">
        <v>661</v>
      </c>
    </row>
  </sheetData>
  <mergeCells count="8">
    <mergeCell ref="B1:H1"/>
    <mergeCell ref="B2:C2"/>
    <mergeCell ref="C3:E3"/>
    <mergeCell ref="F3:H3"/>
    <mergeCell ref="C4:C5"/>
    <mergeCell ref="E4:E5"/>
    <mergeCell ref="F4:F5"/>
    <mergeCell ref="H4:H5"/>
  </mergeCells>
  <phoneticPr fontId="2"/>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9"/>
  <sheetViews>
    <sheetView showGridLines="0" view="pageBreakPreview" zoomScaleNormal="115" zoomScaleSheetLayoutView="100" workbookViewId="0">
      <pane xSplit="4" ySplit="18" topLeftCell="E19" activePane="bottomRight" state="frozen"/>
      <selection pane="topRight" activeCell="E1" sqref="E1"/>
      <selection pane="bottomLeft" activeCell="A19" sqref="A19"/>
      <selection pane="bottomRight"/>
    </sheetView>
  </sheetViews>
  <sheetFormatPr defaultColWidth="9" defaultRowHeight="13" x14ac:dyDescent="0.2"/>
  <cols>
    <col min="1" max="1" width="1.453125" style="117" customWidth="1"/>
    <col min="2" max="2" width="2.6328125" style="118" customWidth="1"/>
    <col min="3" max="3" width="9" style="118"/>
    <col min="4" max="4" width="2.36328125" style="118" customWidth="1"/>
    <col min="5" max="24" width="8.81640625" style="118" customWidth="1"/>
    <col min="25" max="16384" width="9" style="118"/>
  </cols>
  <sheetData>
    <row r="1" spans="1:24" s="14" customFormat="1" ht="24" customHeight="1" x14ac:dyDescent="0.2">
      <c r="A1" s="13"/>
      <c r="B1" s="699" t="s">
        <v>633</v>
      </c>
      <c r="C1" s="700"/>
      <c r="D1" s="700"/>
      <c r="E1" s="700"/>
      <c r="F1" s="700"/>
      <c r="G1" s="700"/>
      <c r="H1" s="700"/>
      <c r="I1" s="700"/>
      <c r="J1" s="700"/>
      <c r="K1" s="700"/>
      <c r="L1" s="700"/>
      <c r="M1" s="700"/>
      <c r="N1" s="700"/>
      <c r="O1" s="700"/>
      <c r="P1" s="700"/>
      <c r="Q1" s="700"/>
      <c r="R1" s="700"/>
      <c r="S1" s="700"/>
      <c r="T1" s="700"/>
      <c r="U1" s="700"/>
      <c r="V1" s="700"/>
      <c r="W1" s="700"/>
      <c r="X1" s="700"/>
    </row>
    <row r="2" spans="1:24" s="14" customFormat="1" ht="20" customHeight="1" thickBot="1" x14ac:dyDescent="0.25">
      <c r="A2" s="13"/>
      <c r="B2" s="15"/>
      <c r="C2" s="16"/>
      <c r="D2" s="16"/>
      <c r="E2" s="16"/>
      <c r="F2" s="16"/>
      <c r="G2" s="16"/>
      <c r="H2" s="16"/>
      <c r="I2" s="16"/>
      <c r="J2" s="16"/>
      <c r="K2" s="16"/>
      <c r="L2" s="16"/>
      <c r="M2" s="16"/>
      <c r="N2" s="16"/>
      <c r="O2" s="16"/>
      <c r="P2" s="16"/>
      <c r="Q2" s="16"/>
      <c r="R2" s="16"/>
      <c r="S2" s="16"/>
      <c r="T2" s="16"/>
      <c r="U2" s="16"/>
      <c r="V2" s="16"/>
      <c r="W2" s="16"/>
      <c r="X2" s="17" t="s">
        <v>634</v>
      </c>
    </row>
    <row r="3" spans="1:24" s="28" customFormat="1" ht="12.75" customHeight="1" x14ac:dyDescent="0.2">
      <c r="A3" s="18"/>
      <c r="B3" s="19"/>
      <c r="C3" s="20"/>
      <c r="D3" s="21"/>
      <c r="E3" s="20"/>
      <c r="F3" s="21"/>
      <c r="G3" s="22" t="s">
        <v>635</v>
      </c>
      <c r="H3" s="22"/>
      <c r="I3" s="22"/>
      <c r="J3" s="22"/>
      <c r="K3" s="22"/>
      <c r="L3" s="23"/>
      <c r="M3" s="24" t="s">
        <v>636</v>
      </c>
      <c r="N3" s="25"/>
      <c r="O3" s="25"/>
      <c r="P3" s="25"/>
      <c r="Q3" s="25"/>
      <c r="R3" s="25"/>
      <c r="S3" s="25"/>
      <c r="T3" s="25"/>
      <c r="U3" s="25"/>
      <c r="V3" s="26"/>
      <c r="W3" s="20"/>
      <c r="X3" s="27" t="s">
        <v>637</v>
      </c>
    </row>
    <row r="4" spans="1:24" s="28" customFormat="1" ht="12.75" customHeight="1" x14ac:dyDescent="0.2">
      <c r="A4" s="18"/>
      <c r="B4" s="29"/>
      <c r="C4" s="30" t="s">
        <v>638</v>
      </c>
      <c r="D4" s="31"/>
      <c r="E4" s="32" t="s">
        <v>639</v>
      </c>
      <c r="F4" s="33"/>
      <c r="G4" s="34" t="s">
        <v>640</v>
      </c>
      <c r="H4" s="35"/>
      <c r="I4" s="34" t="s">
        <v>641</v>
      </c>
      <c r="J4" s="35"/>
      <c r="K4" s="34" t="s">
        <v>642</v>
      </c>
      <c r="L4" s="34"/>
      <c r="M4" s="36" t="s">
        <v>643</v>
      </c>
      <c r="N4" s="34"/>
      <c r="O4" s="34"/>
      <c r="P4" s="35"/>
      <c r="Q4" s="37" t="s">
        <v>644</v>
      </c>
      <c r="R4" s="34"/>
      <c r="S4" s="34"/>
      <c r="T4" s="35"/>
      <c r="U4" s="34" t="s">
        <v>645</v>
      </c>
      <c r="V4" s="35"/>
      <c r="W4" s="38" t="s">
        <v>646</v>
      </c>
      <c r="X4" s="39"/>
    </row>
    <row r="5" spans="1:24" s="28" customFormat="1" ht="5.25" customHeight="1" x14ac:dyDescent="0.2">
      <c r="A5" s="18"/>
      <c r="B5" s="29"/>
      <c r="C5" s="701" t="s">
        <v>625</v>
      </c>
      <c r="D5" s="31"/>
      <c r="E5" s="18"/>
      <c r="F5" s="31"/>
      <c r="G5" s="18"/>
      <c r="H5" s="33"/>
      <c r="I5" s="18"/>
      <c r="J5" s="33"/>
      <c r="K5" s="18"/>
      <c r="L5" s="38"/>
      <c r="M5" s="40"/>
      <c r="N5" s="35"/>
      <c r="O5" s="41"/>
      <c r="P5" s="35"/>
      <c r="Q5" s="41"/>
      <c r="R5" s="35"/>
      <c r="S5" s="41"/>
      <c r="T5" s="35"/>
      <c r="U5" s="18"/>
      <c r="V5" s="31"/>
      <c r="W5" s="18"/>
      <c r="X5" s="42"/>
    </row>
    <row r="6" spans="1:24" s="28" customFormat="1" ht="12.75" customHeight="1" thickBot="1" x14ac:dyDescent="0.25">
      <c r="A6" s="18"/>
      <c r="B6" s="43"/>
      <c r="C6" s="702"/>
      <c r="D6" s="44"/>
      <c r="E6" s="45"/>
      <c r="F6" s="46" t="s">
        <v>647</v>
      </c>
      <c r="G6" s="45"/>
      <c r="H6" s="46" t="s">
        <v>647</v>
      </c>
      <c r="I6" s="45"/>
      <c r="J6" s="46" t="s">
        <v>647</v>
      </c>
      <c r="K6" s="45"/>
      <c r="L6" s="47" t="s">
        <v>647</v>
      </c>
      <c r="M6" s="48" t="s">
        <v>648</v>
      </c>
      <c r="N6" s="46" t="s">
        <v>647</v>
      </c>
      <c r="O6" s="49" t="s">
        <v>649</v>
      </c>
      <c r="P6" s="46" t="s">
        <v>647</v>
      </c>
      <c r="Q6" s="49" t="s">
        <v>648</v>
      </c>
      <c r="R6" s="46" t="s">
        <v>647</v>
      </c>
      <c r="S6" s="49" t="s">
        <v>650</v>
      </c>
      <c r="T6" s="46" t="s">
        <v>647</v>
      </c>
      <c r="U6" s="45"/>
      <c r="V6" s="46" t="s">
        <v>647</v>
      </c>
      <c r="W6" s="45"/>
      <c r="X6" s="50" t="s">
        <v>647</v>
      </c>
    </row>
    <row r="7" spans="1:24" s="57" customFormat="1" ht="11.25" hidden="1" customHeight="1" thickTop="1" x14ac:dyDescent="0.2">
      <c r="A7" s="51"/>
      <c r="B7" s="52" t="s">
        <v>651</v>
      </c>
      <c r="C7" s="51"/>
      <c r="D7" s="53"/>
      <c r="E7" s="54">
        <f>SUM(E9:E17)</f>
        <v>133371</v>
      </c>
      <c r="F7" s="55">
        <v>62405</v>
      </c>
      <c r="G7" s="55">
        <v>1318</v>
      </c>
      <c r="H7" s="55">
        <v>669</v>
      </c>
      <c r="I7" s="55">
        <v>1275</v>
      </c>
      <c r="J7" s="55">
        <v>654</v>
      </c>
      <c r="K7" s="55">
        <v>43</v>
      </c>
      <c r="L7" s="55">
        <v>15</v>
      </c>
      <c r="M7" s="55">
        <v>2326</v>
      </c>
      <c r="N7" s="55">
        <v>1062</v>
      </c>
      <c r="O7" s="55">
        <v>2474</v>
      </c>
      <c r="P7" s="55">
        <v>1325</v>
      </c>
      <c r="Q7" s="55">
        <v>2227</v>
      </c>
      <c r="R7" s="55">
        <v>996</v>
      </c>
      <c r="S7" s="55">
        <v>2887</v>
      </c>
      <c r="T7" s="55">
        <v>1571</v>
      </c>
      <c r="U7" s="55">
        <v>-314</v>
      </c>
      <c r="V7" s="55">
        <v>-180</v>
      </c>
      <c r="W7" s="55">
        <v>-271</v>
      </c>
      <c r="X7" s="56">
        <v>-165</v>
      </c>
    </row>
    <row r="8" spans="1:24" s="28" customFormat="1" ht="4.5" hidden="1" customHeight="1" x14ac:dyDescent="0.2">
      <c r="A8" s="18"/>
      <c r="B8" s="29"/>
      <c r="C8" s="58"/>
      <c r="D8" s="31"/>
      <c r="E8" s="59"/>
      <c r="F8" s="60"/>
      <c r="G8" s="60"/>
      <c r="H8" s="60"/>
      <c r="I8" s="60"/>
      <c r="J8" s="60"/>
      <c r="K8" s="61"/>
      <c r="L8" s="60"/>
      <c r="M8" s="60"/>
      <c r="N8" s="60"/>
      <c r="O8" s="60"/>
      <c r="P8" s="60"/>
      <c r="Q8" s="60"/>
      <c r="R8" s="60"/>
      <c r="S8" s="60"/>
      <c r="T8" s="60"/>
      <c r="U8" s="62"/>
      <c r="V8" s="61"/>
      <c r="W8" s="61"/>
      <c r="X8" s="63"/>
    </row>
    <row r="9" spans="1:24" s="73" customFormat="1" ht="12" hidden="1" customHeight="1" x14ac:dyDescent="0.2">
      <c r="A9" s="64"/>
      <c r="B9" s="65"/>
      <c r="C9" s="66" t="s">
        <v>395</v>
      </c>
      <c r="D9" s="67"/>
      <c r="E9" s="68">
        <v>78877</v>
      </c>
      <c r="F9" s="69">
        <v>36782</v>
      </c>
      <c r="G9" s="69">
        <v>854</v>
      </c>
      <c r="H9" s="69">
        <v>433</v>
      </c>
      <c r="I9" s="69">
        <v>685</v>
      </c>
      <c r="J9" s="69">
        <v>361</v>
      </c>
      <c r="K9" s="70">
        <v>169</v>
      </c>
      <c r="L9" s="69">
        <v>72</v>
      </c>
      <c r="M9" s="69">
        <v>1249</v>
      </c>
      <c r="N9" s="69">
        <v>590</v>
      </c>
      <c r="O9" s="69">
        <v>1750</v>
      </c>
      <c r="P9" s="69">
        <v>953</v>
      </c>
      <c r="Q9" s="69">
        <v>1105</v>
      </c>
      <c r="R9" s="69">
        <v>530</v>
      </c>
      <c r="S9" s="69">
        <v>2046</v>
      </c>
      <c r="T9" s="69">
        <v>1118</v>
      </c>
      <c r="U9" s="71">
        <v>-152</v>
      </c>
      <c r="V9" s="70">
        <v>-105</v>
      </c>
      <c r="W9" s="70">
        <v>17</v>
      </c>
      <c r="X9" s="72">
        <v>-33</v>
      </c>
    </row>
    <row r="10" spans="1:24" s="73" customFormat="1" ht="12" hidden="1" customHeight="1" x14ac:dyDescent="0.2">
      <c r="A10" s="64"/>
      <c r="B10" s="65"/>
      <c r="C10" s="66" t="s">
        <v>396</v>
      </c>
      <c r="D10" s="67"/>
      <c r="E10" s="68">
        <v>10360</v>
      </c>
      <c r="F10" s="69">
        <v>4823</v>
      </c>
      <c r="G10" s="69">
        <v>108</v>
      </c>
      <c r="H10" s="69">
        <v>56</v>
      </c>
      <c r="I10" s="69">
        <v>104</v>
      </c>
      <c r="J10" s="69">
        <v>51</v>
      </c>
      <c r="K10" s="70">
        <v>4</v>
      </c>
      <c r="L10" s="69">
        <v>5</v>
      </c>
      <c r="M10" s="69">
        <v>179</v>
      </c>
      <c r="N10" s="69">
        <v>79</v>
      </c>
      <c r="O10" s="69">
        <v>152</v>
      </c>
      <c r="P10" s="69">
        <v>74</v>
      </c>
      <c r="Q10" s="69">
        <v>160</v>
      </c>
      <c r="R10" s="69">
        <v>74</v>
      </c>
      <c r="S10" s="69">
        <v>165</v>
      </c>
      <c r="T10" s="69">
        <v>94</v>
      </c>
      <c r="U10" s="71">
        <v>6</v>
      </c>
      <c r="V10" s="70">
        <v>-15</v>
      </c>
      <c r="W10" s="70">
        <v>10</v>
      </c>
      <c r="X10" s="72">
        <v>-10</v>
      </c>
    </row>
    <row r="11" spans="1:24" s="73" customFormat="1" ht="12" hidden="1" customHeight="1" x14ac:dyDescent="0.2">
      <c r="A11" s="64"/>
      <c r="B11" s="65"/>
      <c r="C11" s="66" t="s">
        <v>398</v>
      </c>
      <c r="D11" s="67"/>
      <c r="E11" s="68">
        <v>5611</v>
      </c>
      <c r="F11" s="69">
        <v>2541</v>
      </c>
      <c r="G11" s="69">
        <v>36</v>
      </c>
      <c r="H11" s="69">
        <v>17</v>
      </c>
      <c r="I11" s="69">
        <v>68</v>
      </c>
      <c r="J11" s="69">
        <v>33</v>
      </c>
      <c r="K11" s="70">
        <v>-32</v>
      </c>
      <c r="L11" s="69">
        <v>-16</v>
      </c>
      <c r="M11" s="69">
        <v>109</v>
      </c>
      <c r="N11" s="69">
        <v>49</v>
      </c>
      <c r="O11" s="69">
        <v>78</v>
      </c>
      <c r="P11" s="69">
        <v>38</v>
      </c>
      <c r="Q11" s="69">
        <v>149</v>
      </c>
      <c r="R11" s="69">
        <v>58</v>
      </c>
      <c r="S11" s="69">
        <v>81</v>
      </c>
      <c r="T11" s="69">
        <v>33</v>
      </c>
      <c r="U11" s="71">
        <v>-43</v>
      </c>
      <c r="V11" s="70">
        <v>-4</v>
      </c>
      <c r="W11" s="70">
        <v>-75</v>
      </c>
      <c r="X11" s="72">
        <v>-20</v>
      </c>
    </row>
    <row r="12" spans="1:24" s="73" customFormat="1" ht="12" hidden="1" customHeight="1" x14ac:dyDescent="0.2">
      <c r="A12" s="64"/>
      <c r="B12" s="65"/>
      <c r="C12" s="66" t="s">
        <v>399</v>
      </c>
      <c r="D12" s="67"/>
      <c r="E12" s="68">
        <v>8891</v>
      </c>
      <c r="F12" s="69">
        <v>4088</v>
      </c>
      <c r="G12" s="69">
        <v>51</v>
      </c>
      <c r="H12" s="69">
        <v>23</v>
      </c>
      <c r="I12" s="69">
        <v>106</v>
      </c>
      <c r="J12" s="69">
        <v>52</v>
      </c>
      <c r="K12" s="70">
        <v>-55</v>
      </c>
      <c r="L12" s="69">
        <v>-29</v>
      </c>
      <c r="M12" s="69">
        <v>225</v>
      </c>
      <c r="N12" s="69">
        <v>98</v>
      </c>
      <c r="O12" s="69">
        <v>117</v>
      </c>
      <c r="P12" s="69">
        <v>64</v>
      </c>
      <c r="Q12" s="69">
        <v>150</v>
      </c>
      <c r="R12" s="69">
        <v>59</v>
      </c>
      <c r="S12" s="69">
        <v>126</v>
      </c>
      <c r="T12" s="69">
        <v>71</v>
      </c>
      <c r="U12" s="71">
        <v>66</v>
      </c>
      <c r="V12" s="70">
        <v>32</v>
      </c>
      <c r="W12" s="70">
        <v>11</v>
      </c>
      <c r="X12" s="72">
        <v>3</v>
      </c>
    </row>
    <row r="13" spans="1:24" s="73" customFormat="1" ht="12" hidden="1" customHeight="1" x14ac:dyDescent="0.2">
      <c r="A13" s="64"/>
      <c r="B13" s="65"/>
      <c r="C13" s="66" t="s">
        <v>400</v>
      </c>
      <c r="D13" s="67"/>
      <c r="E13" s="68">
        <v>4726</v>
      </c>
      <c r="F13" s="69">
        <v>2234</v>
      </c>
      <c r="G13" s="69">
        <v>45</v>
      </c>
      <c r="H13" s="69">
        <v>22</v>
      </c>
      <c r="I13" s="69">
        <v>47</v>
      </c>
      <c r="J13" s="69">
        <v>24</v>
      </c>
      <c r="K13" s="70">
        <v>-2</v>
      </c>
      <c r="L13" s="69">
        <v>-2</v>
      </c>
      <c r="M13" s="69">
        <v>110</v>
      </c>
      <c r="N13" s="69">
        <v>45</v>
      </c>
      <c r="O13" s="69">
        <v>60</v>
      </c>
      <c r="P13" s="69">
        <v>39</v>
      </c>
      <c r="Q13" s="69">
        <v>102</v>
      </c>
      <c r="R13" s="69">
        <v>41</v>
      </c>
      <c r="S13" s="69">
        <v>80</v>
      </c>
      <c r="T13" s="69">
        <v>48</v>
      </c>
      <c r="U13" s="71">
        <v>-12</v>
      </c>
      <c r="V13" s="70">
        <v>-5</v>
      </c>
      <c r="W13" s="70">
        <v>-14</v>
      </c>
      <c r="X13" s="72">
        <v>-7</v>
      </c>
    </row>
    <row r="14" spans="1:24" s="73" customFormat="1" ht="12" hidden="1" customHeight="1" x14ac:dyDescent="0.2">
      <c r="A14" s="64"/>
      <c r="B14" s="65"/>
      <c r="C14" s="66" t="s">
        <v>401</v>
      </c>
      <c r="D14" s="67"/>
      <c r="E14" s="68">
        <v>8939</v>
      </c>
      <c r="F14" s="69">
        <v>4360</v>
      </c>
      <c r="G14" s="69">
        <v>68</v>
      </c>
      <c r="H14" s="69">
        <v>38</v>
      </c>
      <c r="I14" s="69">
        <v>87</v>
      </c>
      <c r="J14" s="69">
        <v>49</v>
      </c>
      <c r="K14" s="70">
        <v>-19</v>
      </c>
      <c r="L14" s="69">
        <v>-11</v>
      </c>
      <c r="M14" s="69">
        <v>138</v>
      </c>
      <c r="N14" s="69">
        <v>61</v>
      </c>
      <c r="O14" s="69">
        <v>123</v>
      </c>
      <c r="P14" s="69">
        <v>60</v>
      </c>
      <c r="Q14" s="69">
        <v>181</v>
      </c>
      <c r="R14" s="69">
        <v>72</v>
      </c>
      <c r="S14" s="69">
        <v>123</v>
      </c>
      <c r="T14" s="69">
        <v>61</v>
      </c>
      <c r="U14" s="71">
        <v>-43</v>
      </c>
      <c r="V14" s="70">
        <v>-12</v>
      </c>
      <c r="W14" s="70">
        <v>-62</v>
      </c>
      <c r="X14" s="72">
        <v>-23</v>
      </c>
    </row>
    <row r="15" spans="1:24" s="73" customFormat="1" ht="12" hidden="1" customHeight="1" x14ac:dyDescent="0.2">
      <c r="A15" s="64"/>
      <c r="B15" s="65"/>
      <c r="C15" s="66" t="s">
        <v>402</v>
      </c>
      <c r="D15" s="67"/>
      <c r="E15" s="68">
        <v>7289</v>
      </c>
      <c r="F15" s="69">
        <v>3537</v>
      </c>
      <c r="G15" s="69">
        <v>75</v>
      </c>
      <c r="H15" s="69">
        <v>40</v>
      </c>
      <c r="I15" s="69">
        <v>87</v>
      </c>
      <c r="J15" s="69">
        <v>48</v>
      </c>
      <c r="K15" s="70">
        <v>-12</v>
      </c>
      <c r="L15" s="69">
        <v>-8</v>
      </c>
      <c r="M15" s="69">
        <v>155</v>
      </c>
      <c r="N15" s="69">
        <v>73</v>
      </c>
      <c r="O15" s="69">
        <v>80</v>
      </c>
      <c r="P15" s="69">
        <v>37</v>
      </c>
      <c r="Q15" s="69">
        <v>191</v>
      </c>
      <c r="R15" s="69">
        <v>79</v>
      </c>
      <c r="S15" s="69">
        <v>103</v>
      </c>
      <c r="T15" s="69">
        <v>50</v>
      </c>
      <c r="U15" s="71">
        <v>-59</v>
      </c>
      <c r="V15" s="70">
        <v>-19</v>
      </c>
      <c r="W15" s="70">
        <v>-71</v>
      </c>
      <c r="X15" s="72">
        <v>-27</v>
      </c>
    </row>
    <row r="16" spans="1:24" s="73" customFormat="1" ht="12" hidden="1" customHeight="1" x14ac:dyDescent="0.2">
      <c r="A16" s="64"/>
      <c r="B16" s="65"/>
      <c r="C16" s="66" t="s">
        <v>403</v>
      </c>
      <c r="D16" s="67"/>
      <c r="E16" s="68">
        <v>5988</v>
      </c>
      <c r="F16" s="69">
        <v>2781</v>
      </c>
      <c r="G16" s="69">
        <v>57</v>
      </c>
      <c r="H16" s="69">
        <v>25</v>
      </c>
      <c r="I16" s="69">
        <v>67</v>
      </c>
      <c r="J16" s="69">
        <v>23</v>
      </c>
      <c r="K16" s="70">
        <v>-10</v>
      </c>
      <c r="L16" s="69">
        <v>2</v>
      </c>
      <c r="M16" s="69">
        <v>109</v>
      </c>
      <c r="N16" s="69">
        <v>50</v>
      </c>
      <c r="O16" s="69">
        <v>71</v>
      </c>
      <c r="P16" s="69">
        <v>37</v>
      </c>
      <c r="Q16" s="69">
        <v>146</v>
      </c>
      <c r="R16" s="69">
        <v>65</v>
      </c>
      <c r="S16" s="69">
        <v>115</v>
      </c>
      <c r="T16" s="69">
        <v>66</v>
      </c>
      <c r="U16" s="71">
        <v>-81</v>
      </c>
      <c r="V16" s="70">
        <v>-44</v>
      </c>
      <c r="W16" s="70">
        <v>-91</v>
      </c>
      <c r="X16" s="72">
        <v>-42</v>
      </c>
    </row>
    <row r="17" spans="1:24" s="73" customFormat="1" ht="12" hidden="1" customHeight="1" x14ac:dyDescent="0.2">
      <c r="A17" s="64"/>
      <c r="B17" s="65"/>
      <c r="C17" s="66" t="s">
        <v>404</v>
      </c>
      <c r="D17" s="67"/>
      <c r="E17" s="68">
        <v>2690</v>
      </c>
      <c r="F17" s="69">
        <v>1259</v>
      </c>
      <c r="G17" s="69">
        <v>24</v>
      </c>
      <c r="H17" s="69">
        <v>15</v>
      </c>
      <c r="I17" s="69">
        <v>24</v>
      </c>
      <c r="J17" s="69">
        <v>13</v>
      </c>
      <c r="K17" s="70">
        <v>0</v>
      </c>
      <c r="L17" s="69">
        <v>2</v>
      </c>
      <c r="M17" s="69">
        <v>52</v>
      </c>
      <c r="N17" s="69">
        <v>17</v>
      </c>
      <c r="O17" s="69">
        <v>43</v>
      </c>
      <c r="P17" s="69">
        <v>23</v>
      </c>
      <c r="Q17" s="69">
        <v>43</v>
      </c>
      <c r="R17" s="69">
        <v>18</v>
      </c>
      <c r="S17" s="69">
        <v>48</v>
      </c>
      <c r="T17" s="69">
        <v>30</v>
      </c>
      <c r="U17" s="71">
        <v>4</v>
      </c>
      <c r="V17" s="70">
        <v>-8</v>
      </c>
      <c r="W17" s="70">
        <v>4</v>
      </c>
      <c r="X17" s="72">
        <v>-6</v>
      </c>
    </row>
    <row r="18" spans="1:24" s="28" customFormat="1" ht="4.5" hidden="1" customHeight="1" x14ac:dyDescent="0.2">
      <c r="A18" s="18"/>
      <c r="B18" s="74"/>
      <c r="C18" s="75"/>
      <c r="D18" s="76"/>
      <c r="E18" s="77"/>
      <c r="F18" s="78"/>
      <c r="G18" s="78"/>
      <c r="H18" s="78"/>
      <c r="I18" s="78"/>
      <c r="J18" s="78"/>
      <c r="K18" s="78"/>
      <c r="L18" s="78"/>
      <c r="M18" s="78"/>
      <c r="N18" s="78"/>
      <c r="O18" s="78"/>
      <c r="P18" s="78"/>
      <c r="Q18" s="78"/>
      <c r="R18" s="78"/>
      <c r="S18" s="78"/>
      <c r="T18" s="78"/>
      <c r="U18" s="79"/>
      <c r="V18" s="80"/>
      <c r="W18" s="80"/>
      <c r="X18" s="81"/>
    </row>
    <row r="19" spans="1:24" s="57" customFormat="1" ht="11.25" hidden="1" customHeight="1" thickTop="1" x14ac:dyDescent="0.2">
      <c r="A19" s="51"/>
      <c r="B19" s="52" t="s">
        <v>652</v>
      </c>
      <c r="C19" s="51"/>
      <c r="D19" s="53"/>
      <c r="E19" s="54">
        <v>132745</v>
      </c>
      <c r="F19" s="55">
        <v>62127</v>
      </c>
      <c r="G19" s="55">
        <v>1199</v>
      </c>
      <c r="H19" s="55">
        <v>590</v>
      </c>
      <c r="I19" s="55">
        <v>1402</v>
      </c>
      <c r="J19" s="55">
        <v>726</v>
      </c>
      <c r="K19" s="55">
        <v>-203</v>
      </c>
      <c r="L19" s="55">
        <v>-136</v>
      </c>
      <c r="M19" s="55">
        <v>2243</v>
      </c>
      <c r="N19" s="55">
        <v>1040</v>
      </c>
      <c r="O19" s="55">
        <v>2503</v>
      </c>
      <c r="P19" s="55">
        <v>1366</v>
      </c>
      <c r="Q19" s="55">
        <v>2277</v>
      </c>
      <c r="R19" s="55">
        <v>1057</v>
      </c>
      <c r="S19" s="55">
        <v>2892</v>
      </c>
      <c r="T19" s="55">
        <v>1491</v>
      </c>
      <c r="U19" s="55">
        <v>-423</v>
      </c>
      <c r="V19" s="55">
        <v>-142</v>
      </c>
      <c r="W19" s="55">
        <v>-626</v>
      </c>
      <c r="X19" s="56">
        <v>-278</v>
      </c>
    </row>
    <row r="20" spans="1:24" s="28" customFormat="1" ht="4.5" hidden="1" customHeight="1" x14ac:dyDescent="0.2">
      <c r="A20" s="18"/>
      <c r="B20" s="29"/>
      <c r="C20" s="58"/>
      <c r="D20" s="31"/>
      <c r="E20" s="59"/>
      <c r="F20" s="60"/>
      <c r="G20" s="60"/>
      <c r="H20" s="60"/>
      <c r="I20" s="60"/>
      <c r="J20" s="60"/>
      <c r="K20" s="60"/>
      <c r="L20" s="60"/>
      <c r="M20" s="60"/>
      <c r="N20" s="60"/>
      <c r="O20" s="60"/>
      <c r="P20" s="60"/>
      <c r="Q20" s="60"/>
      <c r="R20" s="60"/>
      <c r="S20" s="60"/>
      <c r="T20" s="60"/>
      <c r="U20" s="62"/>
      <c r="V20" s="61"/>
      <c r="W20" s="61"/>
      <c r="X20" s="63"/>
    </row>
    <row r="21" spans="1:24" s="28" customFormat="1" ht="12" hidden="1" customHeight="1" x14ac:dyDescent="0.2">
      <c r="A21" s="18"/>
      <c r="B21" s="29"/>
      <c r="C21" s="30" t="s">
        <v>395</v>
      </c>
      <c r="D21" s="82"/>
      <c r="E21" s="59">
        <v>78801</v>
      </c>
      <c r="F21" s="60">
        <v>36765</v>
      </c>
      <c r="G21" s="60">
        <v>774</v>
      </c>
      <c r="H21" s="60">
        <v>389</v>
      </c>
      <c r="I21" s="60">
        <v>716</v>
      </c>
      <c r="J21" s="60">
        <v>374</v>
      </c>
      <c r="K21" s="61">
        <v>58</v>
      </c>
      <c r="L21" s="60">
        <v>15</v>
      </c>
      <c r="M21" s="60">
        <v>1224</v>
      </c>
      <c r="N21" s="60">
        <v>578</v>
      </c>
      <c r="O21" s="60">
        <v>1747</v>
      </c>
      <c r="P21" s="60">
        <v>978</v>
      </c>
      <c r="Q21" s="60">
        <v>1096</v>
      </c>
      <c r="R21" s="60">
        <v>534</v>
      </c>
      <c r="S21" s="60">
        <v>2009</v>
      </c>
      <c r="T21" s="60">
        <v>1054</v>
      </c>
      <c r="U21" s="62">
        <v>-134</v>
      </c>
      <c r="V21" s="61">
        <v>-32</v>
      </c>
      <c r="W21" s="61">
        <v>-76</v>
      </c>
      <c r="X21" s="63">
        <v>-17</v>
      </c>
    </row>
    <row r="22" spans="1:24" s="28" customFormat="1" ht="12" hidden="1" customHeight="1" x14ac:dyDescent="0.2">
      <c r="A22" s="18"/>
      <c r="B22" s="29"/>
      <c r="C22" s="30" t="s">
        <v>396</v>
      </c>
      <c r="D22" s="82"/>
      <c r="E22" s="59">
        <v>10311</v>
      </c>
      <c r="F22" s="60">
        <v>4808</v>
      </c>
      <c r="G22" s="60">
        <v>91</v>
      </c>
      <c r="H22" s="60">
        <v>44</v>
      </c>
      <c r="I22" s="60">
        <v>109</v>
      </c>
      <c r="J22" s="60">
        <v>50</v>
      </c>
      <c r="K22" s="61">
        <v>-18</v>
      </c>
      <c r="L22" s="60">
        <v>-6</v>
      </c>
      <c r="M22" s="60">
        <v>188</v>
      </c>
      <c r="N22" s="60">
        <v>79</v>
      </c>
      <c r="O22" s="60">
        <v>187</v>
      </c>
      <c r="P22" s="60">
        <v>97</v>
      </c>
      <c r="Q22" s="60">
        <v>198</v>
      </c>
      <c r="R22" s="60">
        <v>84</v>
      </c>
      <c r="S22" s="60">
        <v>208</v>
      </c>
      <c r="T22" s="60">
        <v>101</v>
      </c>
      <c r="U22" s="62">
        <v>-31</v>
      </c>
      <c r="V22" s="61">
        <v>-9</v>
      </c>
      <c r="W22" s="61">
        <v>-49</v>
      </c>
      <c r="X22" s="63">
        <v>-15</v>
      </c>
    </row>
    <row r="23" spans="1:24" s="28" customFormat="1" ht="12" hidden="1" customHeight="1" x14ac:dyDescent="0.2">
      <c r="A23" s="18"/>
      <c r="B23" s="29"/>
      <c r="C23" s="30" t="s">
        <v>398</v>
      </c>
      <c r="D23" s="82"/>
      <c r="E23" s="59">
        <v>5498</v>
      </c>
      <c r="F23" s="60">
        <v>2479</v>
      </c>
      <c r="G23" s="60">
        <v>29</v>
      </c>
      <c r="H23" s="60">
        <v>15</v>
      </c>
      <c r="I23" s="60">
        <v>99</v>
      </c>
      <c r="J23" s="60">
        <v>58</v>
      </c>
      <c r="K23" s="61">
        <v>-70</v>
      </c>
      <c r="L23" s="60">
        <v>-43</v>
      </c>
      <c r="M23" s="60">
        <v>110</v>
      </c>
      <c r="N23" s="60">
        <v>46</v>
      </c>
      <c r="O23" s="60">
        <v>57</v>
      </c>
      <c r="P23" s="60">
        <v>32</v>
      </c>
      <c r="Q23" s="60">
        <v>133</v>
      </c>
      <c r="R23" s="60">
        <v>64</v>
      </c>
      <c r="S23" s="60">
        <v>77</v>
      </c>
      <c r="T23" s="60">
        <v>33</v>
      </c>
      <c r="U23" s="62">
        <v>-43</v>
      </c>
      <c r="V23" s="61">
        <v>-19</v>
      </c>
      <c r="W23" s="61">
        <v>-113</v>
      </c>
      <c r="X23" s="63">
        <v>-62</v>
      </c>
    </row>
    <row r="24" spans="1:24" s="28" customFormat="1" ht="12" hidden="1" customHeight="1" x14ac:dyDescent="0.2">
      <c r="A24" s="18"/>
      <c r="B24" s="29"/>
      <c r="C24" s="30" t="s">
        <v>399</v>
      </c>
      <c r="D24" s="82"/>
      <c r="E24" s="59">
        <v>8890</v>
      </c>
      <c r="F24" s="60">
        <v>4084</v>
      </c>
      <c r="G24" s="60">
        <v>64</v>
      </c>
      <c r="H24" s="60">
        <v>24</v>
      </c>
      <c r="I24" s="60">
        <v>111</v>
      </c>
      <c r="J24" s="60">
        <v>56</v>
      </c>
      <c r="K24" s="61">
        <v>-47</v>
      </c>
      <c r="L24" s="60">
        <v>-32</v>
      </c>
      <c r="M24" s="60">
        <v>214</v>
      </c>
      <c r="N24" s="60">
        <v>105</v>
      </c>
      <c r="O24" s="60">
        <v>97</v>
      </c>
      <c r="P24" s="60">
        <v>48</v>
      </c>
      <c r="Q24" s="60">
        <v>150</v>
      </c>
      <c r="R24" s="60">
        <v>70</v>
      </c>
      <c r="S24" s="60">
        <v>115</v>
      </c>
      <c r="T24" s="60">
        <v>55</v>
      </c>
      <c r="U24" s="62">
        <v>46</v>
      </c>
      <c r="V24" s="61">
        <v>28</v>
      </c>
      <c r="W24" s="61">
        <v>-1</v>
      </c>
      <c r="X24" s="63">
        <v>-4</v>
      </c>
    </row>
    <row r="25" spans="1:24" s="28" customFormat="1" ht="12" hidden="1" customHeight="1" x14ac:dyDescent="0.2">
      <c r="A25" s="18"/>
      <c r="B25" s="29"/>
      <c r="C25" s="30" t="s">
        <v>400</v>
      </c>
      <c r="D25" s="82"/>
      <c r="E25" s="59">
        <v>4679</v>
      </c>
      <c r="F25" s="60">
        <v>2214</v>
      </c>
      <c r="G25" s="60">
        <v>42</v>
      </c>
      <c r="H25" s="60">
        <v>21</v>
      </c>
      <c r="I25" s="60">
        <v>61</v>
      </c>
      <c r="J25" s="60">
        <v>31</v>
      </c>
      <c r="K25" s="61">
        <v>-19</v>
      </c>
      <c r="L25" s="60">
        <v>-10</v>
      </c>
      <c r="M25" s="60">
        <v>90</v>
      </c>
      <c r="N25" s="60">
        <v>38</v>
      </c>
      <c r="O25" s="60">
        <v>80</v>
      </c>
      <c r="P25" s="60">
        <v>45</v>
      </c>
      <c r="Q25" s="60">
        <v>108</v>
      </c>
      <c r="R25" s="60">
        <v>46</v>
      </c>
      <c r="S25" s="60">
        <v>90</v>
      </c>
      <c r="T25" s="60">
        <v>47</v>
      </c>
      <c r="U25" s="62">
        <v>-28</v>
      </c>
      <c r="V25" s="61">
        <v>-10</v>
      </c>
      <c r="W25" s="61">
        <v>-47</v>
      </c>
      <c r="X25" s="63">
        <v>-20</v>
      </c>
    </row>
    <row r="26" spans="1:24" s="28" customFormat="1" ht="12" hidden="1" customHeight="1" x14ac:dyDescent="0.2">
      <c r="A26" s="18"/>
      <c r="B26" s="29"/>
      <c r="C26" s="30" t="s">
        <v>401</v>
      </c>
      <c r="D26" s="82"/>
      <c r="E26" s="59">
        <v>8841</v>
      </c>
      <c r="F26" s="60">
        <v>4297</v>
      </c>
      <c r="G26" s="60">
        <v>74</v>
      </c>
      <c r="H26" s="60">
        <v>34</v>
      </c>
      <c r="I26" s="60">
        <v>110</v>
      </c>
      <c r="J26" s="60">
        <v>58</v>
      </c>
      <c r="K26" s="61">
        <v>-36</v>
      </c>
      <c r="L26" s="60">
        <v>-24</v>
      </c>
      <c r="M26" s="60">
        <v>137</v>
      </c>
      <c r="N26" s="60">
        <v>56</v>
      </c>
      <c r="O26" s="60">
        <v>108</v>
      </c>
      <c r="P26" s="60">
        <v>52</v>
      </c>
      <c r="Q26" s="60">
        <v>163</v>
      </c>
      <c r="R26" s="60">
        <v>70</v>
      </c>
      <c r="S26" s="60">
        <v>144</v>
      </c>
      <c r="T26" s="60">
        <v>77</v>
      </c>
      <c r="U26" s="62">
        <v>-62</v>
      </c>
      <c r="V26" s="61">
        <v>-39</v>
      </c>
      <c r="W26" s="61">
        <v>-98</v>
      </c>
      <c r="X26" s="63">
        <v>-63</v>
      </c>
    </row>
    <row r="27" spans="1:24" s="28" customFormat="1" ht="12" hidden="1" customHeight="1" x14ac:dyDescent="0.2">
      <c r="A27" s="18"/>
      <c r="B27" s="29"/>
      <c r="C27" s="30" t="s">
        <v>402</v>
      </c>
      <c r="D27" s="82"/>
      <c r="E27" s="59">
        <v>7203</v>
      </c>
      <c r="F27" s="60">
        <v>3494</v>
      </c>
      <c r="G27" s="60">
        <v>58</v>
      </c>
      <c r="H27" s="60">
        <v>31</v>
      </c>
      <c r="I27" s="60">
        <v>74</v>
      </c>
      <c r="J27" s="60">
        <v>41</v>
      </c>
      <c r="K27" s="61">
        <v>-16</v>
      </c>
      <c r="L27" s="60">
        <v>-10</v>
      </c>
      <c r="M27" s="60">
        <v>141</v>
      </c>
      <c r="N27" s="60">
        <v>71</v>
      </c>
      <c r="O27" s="60">
        <v>98</v>
      </c>
      <c r="P27" s="60">
        <v>48</v>
      </c>
      <c r="Q27" s="60">
        <v>202</v>
      </c>
      <c r="R27" s="60">
        <v>99</v>
      </c>
      <c r="S27" s="60">
        <v>107</v>
      </c>
      <c r="T27" s="60">
        <v>53</v>
      </c>
      <c r="U27" s="62">
        <v>-70</v>
      </c>
      <c r="V27" s="61">
        <v>-33</v>
      </c>
      <c r="W27" s="61">
        <v>-86</v>
      </c>
      <c r="X27" s="63">
        <v>-43</v>
      </c>
    </row>
    <row r="28" spans="1:24" s="28" customFormat="1" ht="12" hidden="1" customHeight="1" x14ac:dyDescent="0.2">
      <c r="A28" s="18"/>
      <c r="B28" s="29"/>
      <c r="C28" s="30" t="s">
        <v>403</v>
      </c>
      <c r="D28" s="82"/>
      <c r="E28" s="59">
        <v>5895</v>
      </c>
      <c r="F28" s="60">
        <v>2747</v>
      </c>
      <c r="G28" s="60">
        <v>45</v>
      </c>
      <c r="H28" s="60">
        <v>21</v>
      </c>
      <c r="I28" s="60">
        <v>88</v>
      </c>
      <c r="J28" s="60">
        <v>42</v>
      </c>
      <c r="K28" s="61">
        <v>-43</v>
      </c>
      <c r="L28" s="60">
        <v>-21</v>
      </c>
      <c r="M28" s="60">
        <v>101</v>
      </c>
      <c r="N28" s="60">
        <v>50</v>
      </c>
      <c r="O28" s="60">
        <v>95</v>
      </c>
      <c r="P28" s="60">
        <v>48</v>
      </c>
      <c r="Q28" s="60">
        <v>143</v>
      </c>
      <c r="R28" s="60">
        <v>59</v>
      </c>
      <c r="S28" s="60">
        <v>103</v>
      </c>
      <c r="T28" s="60">
        <v>52</v>
      </c>
      <c r="U28" s="62">
        <v>-50</v>
      </c>
      <c r="V28" s="61">
        <v>-13</v>
      </c>
      <c r="W28" s="61">
        <v>-93</v>
      </c>
      <c r="X28" s="63">
        <v>-34</v>
      </c>
    </row>
    <row r="29" spans="1:24" s="28" customFormat="1" ht="12" hidden="1" customHeight="1" x14ac:dyDescent="0.2">
      <c r="A29" s="18"/>
      <c r="B29" s="29"/>
      <c r="C29" s="30" t="s">
        <v>404</v>
      </c>
      <c r="D29" s="82"/>
      <c r="E29" s="59">
        <v>2627</v>
      </c>
      <c r="F29" s="60">
        <v>1239</v>
      </c>
      <c r="G29" s="60">
        <v>22</v>
      </c>
      <c r="H29" s="60">
        <v>11</v>
      </c>
      <c r="I29" s="60">
        <v>34</v>
      </c>
      <c r="J29" s="60">
        <v>16</v>
      </c>
      <c r="K29" s="61">
        <v>-12</v>
      </c>
      <c r="L29" s="60">
        <v>-5</v>
      </c>
      <c r="M29" s="60">
        <v>38</v>
      </c>
      <c r="N29" s="60">
        <v>17</v>
      </c>
      <c r="O29" s="60">
        <v>34</v>
      </c>
      <c r="P29" s="60">
        <v>18</v>
      </c>
      <c r="Q29" s="60">
        <v>84</v>
      </c>
      <c r="R29" s="60">
        <v>31</v>
      </c>
      <c r="S29" s="60">
        <v>39</v>
      </c>
      <c r="T29" s="60">
        <v>19</v>
      </c>
      <c r="U29" s="62">
        <v>-51</v>
      </c>
      <c r="V29" s="61">
        <v>-15</v>
      </c>
      <c r="W29" s="61">
        <v>-63</v>
      </c>
      <c r="X29" s="63">
        <v>-20</v>
      </c>
    </row>
    <row r="30" spans="1:24" s="28" customFormat="1" ht="4.5" hidden="1" customHeight="1" x14ac:dyDescent="0.2">
      <c r="A30" s="18"/>
      <c r="B30" s="74"/>
      <c r="C30" s="75"/>
      <c r="D30" s="76"/>
      <c r="E30" s="77"/>
      <c r="F30" s="78"/>
      <c r="G30" s="78"/>
      <c r="H30" s="78"/>
      <c r="I30" s="78"/>
      <c r="J30" s="78"/>
      <c r="K30" s="78"/>
      <c r="L30" s="78"/>
      <c r="M30" s="78"/>
      <c r="N30" s="78"/>
      <c r="O30" s="78"/>
      <c r="P30" s="78"/>
      <c r="Q30" s="78"/>
      <c r="R30" s="78"/>
      <c r="S30" s="78"/>
      <c r="T30" s="78"/>
      <c r="U30" s="79"/>
      <c r="V30" s="80"/>
      <c r="W30" s="80"/>
      <c r="X30" s="81"/>
    </row>
    <row r="31" spans="1:24" s="57" customFormat="1" ht="12" customHeight="1" thickTop="1" x14ac:dyDescent="0.2">
      <c r="A31" s="51"/>
      <c r="B31" s="52" t="s">
        <v>653</v>
      </c>
      <c r="C31" s="51"/>
      <c r="D31" s="53"/>
      <c r="E31" s="54">
        <v>132269.15600000002</v>
      </c>
      <c r="F31" s="55">
        <v>61915</v>
      </c>
      <c r="G31" s="55">
        <v>1272</v>
      </c>
      <c r="H31" s="55">
        <v>668</v>
      </c>
      <c r="I31" s="55">
        <v>1364</v>
      </c>
      <c r="J31" s="55">
        <v>719</v>
      </c>
      <c r="K31" s="55">
        <v>-92</v>
      </c>
      <c r="L31" s="55">
        <v>-51</v>
      </c>
      <c r="M31" s="55">
        <v>2154</v>
      </c>
      <c r="N31" s="55">
        <v>1016</v>
      </c>
      <c r="O31" s="55">
        <v>2405</v>
      </c>
      <c r="P31" s="55">
        <v>1315</v>
      </c>
      <c r="Q31" s="55">
        <v>2172</v>
      </c>
      <c r="R31" s="55">
        <v>1017</v>
      </c>
      <c r="S31" s="55">
        <v>2771</v>
      </c>
      <c r="T31" s="55">
        <v>1475</v>
      </c>
      <c r="U31" s="55">
        <v>-384</v>
      </c>
      <c r="V31" s="55">
        <v>-161</v>
      </c>
      <c r="W31" s="55">
        <v>-476</v>
      </c>
      <c r="X31" s="56">
        <v>-212</v>
      </c>
    </row>
    <row r="32" spans="1:24" s="28" customFormat="1" ht="3.75" customHeight="1" x14ac:dyDescent="0.2">
      <c r="A32" s="18"/>
      <c r="B32" s="83"/>
      <c r="C32" s="18"/>
      <c r="D32" s="84"/>
      <c r="E32" s="59"/>
      <c r="F32" s="60"/>
      <c r="G32" s="60"/>
      <c r="H32" s="60"/>
      <c r="I32" s="60"/>
      <c r="J32" s="60"/>
      <c r="K32" s="61"/>
      <c r="L32" s="61"/>
      <c r="M32" s="60"/>
      <c r="N32" s="60"/>
      <c r="O32" s="60"/>
      <c r="P32" s="60"/>
      <c r="Q32" s="60"/>
      <c r="R32" s="60"/>
      <c r="S32" s="60"/>
      <c r="T32" s="60"/>
      <c r="U32" s="61"/>
      <c r="V32" s="61"/>
      <c r="W32" s="61"/>
      <c r="X32" s="63"/>
    </row>
    <row r="33" spans="1:24" s="28" customFormat="1" ht="12" customHeight="1" x14ac:dyDescent="0.2">
      <c r="A33" s="18"/>
      <c r="B33" s="29"/>
      <c r="C33" s="30" t="s">
        <v>395</v>
      </c>
      <c r="D33" s="82"/>
      <c r="E33" s="59">
        <v>78725</v>
      </c>
      <c r="F33" s="60">
        <v>36718</v>
      </c>
      <c r="G33" s="60">
        <v>838</v>
      </c>
      <c r="H33" s="60">
        <v>434</v>
      </c>
      <c r="I33" s="60">
        <v>715</v>
      </c>
      <c r="J33" s="60">
        <v>382</v>
      </c>
      <c r="K33" s="61">
        <v>123</v>
      </c>
      <c r="L33" s="60">
        <v>52</v>
      </c>
      <c r="M33" s="60">
        <v>1109</v>
      </c>
      <c r="N33" s="60">
        <v>534</v>
      </c>
      <c r="O33" s="60">
        <v>1736</v>
      </c>
      <c r="P33" s="60">
        <v>956</v>
      </c>
      <c r="Q33" s="60">
        <v>1101</v>
      </c>
      <c r="R33" s="60">
        <v>534</v>
      </c>
      <c r="S33" s="60">
        <v>1943</v>
      </c>
      <c r="T33" s="60">
        <v>1055</v>
      </c>
      <c r="U33" s="62">
        <v>-199</v>
      </c>
      <c r="V33" s="61">
        <v>-99</v>
      </c>
      <c r="W33" s="61">
        <v>-76</v>
      </c>
      <c r="X33" s="63">
        <v>-47</v>
      </c>
    </row>
    <row r="34" spans="1:24" s="28" customFormat="1" ht="12" customHeight="1" x14ac:dyDescent="0.2">
      <c r="A34" s="18"/>
      <c r="B34" s="29"/>
      <c r="C34" s="30" t="s">
        <v>396</v>
      </c>
      <c r="D34" s="82"/>
      <c r="E34" s="59">
        <v>10301</v>
      </c>
      <c r="F34" s="60">
        <v>4802</v>
      </c>
      <c r="G34" s="60">
        <v>91</v>
      </c>
      <c r="H34" s="60">
        <v>39</v>
      </c>
      <c r="I34" s="60">
        <v>115</v>
      </c>
      <c r="J34" s="60">
        <v>60</v>
      </c>
      <c r="K34" s="61">
        <v>-24</v>
      </c>
      <c r="L34" s="60">
        <v>-21</v>
      </c>
      <c r="M34" s="60">
        <v>222</v>
      </c>
      <c r="N34" s="60">
        <v>99</v>
      </c>
      <c r="O34" s="60">
        <v>153</v>
      </c>
      <c r="P34" s="60">
        <v>88</v>
      </c>
      <c r="Q34" s="60">
        <v>164</v>
      </c>
      <c r="R34" s="60">
        <v>68</v>
      </c>
      <c r="S34" s="60">
        <v>197</v>
      </c>
      <c r="T34" s="60">
        <v>104</v>
      </c>
      <c r="U34" s="62">
        <v>14</v>
      </c>
      <c r="V34" s="61">
        <v>15</v>
      </c>
      <c r="W34" s="61">
        <v>-10</v>
      </c>
      <c r="X34" s="63">
        <v>-6</v>
      </c>
    </row>
    <row r="35" spans="1:24" s="28" customFormat="1" ht="12" customHeight="1" x14ac:dyDescent="0.2">
      <c r="A35" s="18"/>
      <c r="B35" s="29"/>
      <c r="C35" s="30" t="s">
        <v>398</v>
      </c>
      <c r="D35" s="82"/>
      <c r="E35" s="59">
        <v>5435</v>
      </c>
      <c r="F35" s="60">
        <v>2460</v>
      </c>
      <c r="G35" s="60">
        <v>38</v>
      </c>
      <c r="H35" s="60">
        <v>26</v>
      </c>
      <c r="I35" s="60">
        <v>67</v>
      </c>
      <c r="J35" s="60">
        <v>34</v>
      </c>
      <c r="K35" s="61">
        <v>-29</v>
      </c>
      <c r="L35" s="60">
        <v>-8</v>
      </c>
      <c r="M35" s="60">
        <v>106</v>
      </c>
      <c r="N35" s="60">
        <v>51</v>
      </c>
      <c r="O35" s="60">
        <v>75</v>
      </c>
      <c r="P35" s="60">
        <v>30</v>
      </c>
      <c r="Q35" s="60">
        <v>136</v>
      </c>
      <c r="R35" s="60">
        <v>63</v>
      </c>
      <c r="S35" s="60">
        <v>79</v>
      </c>
      <c r="T35" s="60">
        <v>29</v>
      </c>
      <c r="U35" s="62">
        <v>-34</v>
      </c>
      <c r="V35" s="61">
        <v>-11</v>
      </c>
      <c r="W35" s="61">
        <v>-63</v>
      </c>
      <c r="X35" s="63">
        <v>-19</v>
      </c>
    </row>
    <row r="36" spans="1:24" s="28" customFormat="1" ht="12" customHeight="1" x14ac:dyDescent="0.2">
      <c r="A36" s="18"/>
      <c r="B36" s="29"/>
      <c r="C36" s="30" t="s">
        <v>399</v>
      </c>
      <c r="D36" s="82"/>
      <c r="E36" s="59">
        <v>8908.155999999999</v>
      </c>
      <c r="F36" s="60">
        <v>4093</v>
      </c>
      <c r="G36" s="60">
        <v>48</v>
      </c>
      <c r="H36" s="60">
        <v>20</v>
      </c>
      <c r="I36" s="60">
        <v>116</v>
      </c>
      <c r="J36" s="60">
        <v>55</v>
      </c>
      <c r="K36" s="61">
        <v>-68</v>
      </c>
      <c r="L36" s="60">
        <v>-35</v>
      </c>
      <c r="M36" s="60">
        <v>237</v>
      </c>
      <c r="N36" s="60">
        <v>112</v>
      </c>
      <c r="O36" s="60">
        <v>99</v>
      </c>
      <c r="P36" s="60">
        <v>53</v>
      </c>
      <c r="Q36" s="60">
        <v>131</v>
      </c>
      <c r="R36" s="60">
        <v>61</v>
      </c>
      <c r="S36" s="60">
        <v>119</v>
      </c>
      <c r="T36" s="60">
        <v>60</v>
      </c>
      <c r="U36" s="62">
        <v>86</v>
      </c>
      <c r="V36" s="61">
        <v>44</v>
      </c>
      <c r="W36" s="61">
        <v>18</v>
      </c>
      <c r="X36" s="63">
        <v>9</v>
      </c>
    </row>
    <row r="37" spans="1:24" s="28" customFormat="1" ht="12" customHeight="1" x14ac:dyDescent="0.2">
      <c r="A37" s="18"/>
      <c r="B37" s="29"/>
      <c r="C37" s="30" t="s">
        <v>400</v>
      </c>
      <c r="D37" s="82"/>
      <c r="E37" s="59">
        <v>4657</v>
      </c>
      <c r="F37" s="60">
        <v>2197</v>
      </c>
      <c r="G37" s="60">
        <v>48</v>
      </c>
      <c r="H37" s="60">
        <v>30</v>
      </c>
      <c r="I37" s="60">
        <v>60</v>
      </c>
      <c r="J37" s="60">
        <v>27</v>
      </c>
      <c r="K37" s="61">
        <v>-12</v>
      </c>
      <c r="L37" s="60">
        <v>3</v>
      </c>
      <c r="M37" s="60">
        <v>116</v>
      </c>
      <c r="N37" s="60">
        <v>48</v>
      </c>
      <c r="O37" s="60">
        <v>54</v>
      </c>
      <c r="P37" s="60">
        <v>31</v>
      </c>
      <c r="Q37" s="60">
        <v>108</v>
      </c>
      <c r="R37" s="60">
        <v>54</v>
      </c>
      <c r="S37" s="60">
        <v>72</v>
      </c>
      <c r="T37" s="60">
        <v>45</v>
      </c>
      <c r="U37" s="62">
        <v>-10</v>
      </c>
      <c r="V37" s="61">
        <v>-20</v>
      </c>
      <c r="W37" s="61">
        <v>-22</v>
      </c>
      <c r="X37" s="63">
        <v>-17</v>
      </c>
    </row>
    <row r="38" spans="1:24" s="28" customFormat="1" ht="12" customHeight="1" x14ac:dyDescent="0.2">
      <c r="A38" s="18"/>
      <c r="B38" s="29"/>
      <c r="C38" s="30" t="s">
        <v>401</v>
      </c>
      <c r="D38" s="82"/>
      <c r="E38" s="59">
        <v>8760</v>
      </c>
      <c r="F38" s="60">
        <v>4241</v>
      </c>
      <c r="G38" s="60">
        <v>80</v>
      </c>
      <c r="H38" s="60">
        <v>39</v>
      </c>
      <c r="I38" s="60">
        <v>102</v>
      </c>
      <c r="J38" s="60">
        <v>61</v>
      </c>
      <c r="K38" s="61">
        <v>-22</v>
      </c>
      <c r="L38" s="60">
        <v>-22</v>
      </c>
      <c r="M38" s="60">
        <v>111</v>
      </c>
      <c r="N38" s="60">
        <v>46</v>
      </c>
      <c r="O38" s="60">
        <v>104</v>
      </c>
      <c r="P38" s="60">
        <v>58</v>
      </c>
      <c r="Q38" s="60">
        <v>160</v>
      </c>
      <c r="R38" s="60">
        <v>72</v>
      </c>
      <c r="S38" s="60">
        <v>114</v>
      </c>
      <c r="T38" s="60">
        <v>66</v>
      </c>
      <c r="U38" s="62">
        <v>-59</v>
      </c>
      <c r="V38" s="61">
        <v>-34</v>
      </c>
      <c r="W38" s="61">
        <v>-81</v>
      </c>
      <c r="X38" s="63">
        <v>-56</v>
      </c>
    </row>
    <row r="39" spans="1:24" s="28" customFormat="1" ht="12" customHeight="1" x14ac:dyDescent="0.2">
      <c r="A39" s="18"/>
      <c r="B39" s="29"/>
      <c r="C39" s="30" t="s">
        <v>402</v>
      </c>
      <c r="D39" s="82"/>
      <c r="E39" s="59">
        <v>7087</v>
      </c>
      <c r="F39" s="60">
        <v>3459</v>
      </c>
      <c r="G39" s="60">
        <v>59</v>
      </c>
      <c r="H39" s="60">
        <v>34</v>
      </c>
      <c r="I39" s="60">
        <v>95</v>
      </c>
      <c r="J39" s="60">
        <v>45</v>
      </c>
      <c r="K39" s="61">
        <v>-36</v>
      </c>
      <c r="L39" s="60">
        <v>-11</v>
      </c>
      <c r="M39" s="60">
        <v>111</v>
      </c>
      <c r="N39" s="60">
        <v>53</v>
      </c>
      <c r="O39" s="60">
        <v>94</v>
      </c>
      <c r="P39" s="60">
        <v>50</v>
      </c>
      <c r="Q39" s="60">
        <v>171</v>
      </c>
      <c r="R39" s="60">
        <v>77</v>
      </c>
      <c r="S39" s="60">
        <v>114</v>
      </c>
      <c r="T39" s="60">
        <v>50</v>
      </c>
      <c r="U39" s="62">
        <v>-80</v>
      </c>
      <c r="V39" s="61">
        <v>-24</v>
      </c>
      <c r="W39" s="61">
        <v>-116</v>
      </c>
      <c r="X39" s="63">
        <v>-35</v>
      </c>
    </row>
    <row r="40" spans="1:24" s="28" customFormat="1" ht="12" customHeight="1" x14ac:dyDescent="0.2">
      <c r="A40" s="18"/>
      <c r="B40" s="29"/>
      <c r="C40" s="30" t="s">
        <v>403</v>
      </c>
      <c r="D40" s="82"/>
      <c r="E40" s="59">
        <v>5819</v>
      </c>
      <c r="F40" s="60">
        <v>2722</v>
      </c>
      <c r="G40" s="60">
        <v>51</v>
      </c>
      <c r="H40" s="60">
        <v>32</v>
      </c>
      <c r="I40" s="60">
        <v>75</v>
      </c>
      <c r="J40" s="60">
        <v>43</v>
      </c>
      <c r="K40" s="61">
        <v>-24</v>
      </c>
      <c r="L40" s="60">
        <v>-11</v>
      </c>
      <c r="M40" s="60">
        <v>117</v>
      </c>
      <c r="N40" s="60">
        <v>61</v>
      </c>
      <c r="O40" s="60">
        <v>57</v>
      </c>
      <c r="P40" s="60">
        <v>34</v>
      </c>
      <c r="Q40" s="60">
        <v>137</v>
      </c>
      <c r="R40" s="60">
        <v>64</v>
      </c>
      <c r="S40" s="60">
        <v>89</v>
      </c>
      <c r="T40" s="60">
        <v>45</v>
      </c>
      <c r="U40" s="62">
        <v>-52</v>
      </c>
      <c r="V40" s="61">
        <v>-14</v>
      </c>
      <c r="W40" s="61">
        <v>-76</v>
      </c>
      <c r="X40" s="63">
        <v>-25</v>
      </c>
    </row>
    <row r="41" spans="1:24" s="28" customFormat="1" ht="12" customHeight="1" x14ac:dyDescent="0.2">
      <c r="A41" s="18"/>
      <c r="B41" s="29"/>
      <c r="C41" s="30" t="s">
        <v>404</v>
      </c>
      <c r="D41" s="82"/>
      <c r="E41" s="59">
        <v>2577</v>
      </c>
      <c r="F41" s="60">
        <v>1223</v>
      </c>
      <c r="G41" s="60">
        <v>19</v>
      </c>
      <c r="H41" s="60">
        <v>14</v>
      </c>
      <c r="I41" s="60">
        <v>19</v>
      </c>
      <c r="J41" s="60">
        <v>12</v>
      </c>
      <c r="K41" s="61">
        <v>0</v>
      </c>
      <c r="L41" s="60">
        <v>2</v>
      </c>
      <c r="M41" s="60">
        <v>25</v>
      </c>
      <c r="N41" s="60">
        <v>12</v>
      </c>
      <c r="O41" s="60">
        <v>33</v>
      </c>
      <c r="P41" s="60">
        <v>15</v>
      </c>
      <c r="Q41" s="60">
        <v>64</v>
      </c>
      <c r="R41" s="60">
        <v>24</v>
      </c>
      <c r="S41" s="60">
        <v>44</v>
      </c>
      <c r="T41" s="60">
        <v>21</v>
      </c>
      <c r="U41" s="62">
        <v>-50</v>
      </c>
      <c r="V41" s="61">
        <v>-18</v>
      </c>
      <c r="W41" s="61">
        <v>-50</v>
      </c>
      <c r="X41" s="63">
        <v>-16</v>
      </c>
    </row>
    <row r="42" spans="1:24" s="28" customFormat="1" ht="4.5" customHeight="1" x14ac:dyDescent="0.2">
      <c r="A42" s="18"/>
      <c r="B42" s="74"/>
      <c r="C42" s="85"/>
      <c r="D42" s="85"/>
      <c r="E42" s="86"/>
      <c r="F42" s="78"/>
      <c r="G42" s="78"/>
      <c r="H42" s="78"/>
      <c r="I42" s="78"/>
      <c r="J42" s="78"/>
      <c r="K42" s="80"/>
      <c r="L42" s="78"/>
      <c r="M42" s="78"/>
      <c r="N42" s="78"/>
      <c r="O42" s="78"/>
      <c r="P42" s="78"/>
      <c r="Q42" s="78"/>
      <c r="R42" s="78"/>
      <c r="S42" s="78"/>
      <c r="T42" s="78"/>
      <c r="U42" s="79"/>
      <c r="V42" s="80"/>
      <c r="W42" s="80"/>
      <c r="X42" s="81"/>
    </row>
    <row r="43" spans="1:24" s="57" customFormat="1" ht="12" customHeight="1" x14ac:dyDescent="0.2">
      <c r="A43" s="51"/>
      <c r="B43" s="52" t="s">
        <v>654</v>
      </c>
      <c r="C43" s="51"/>
      <c r="D43" s="51"/>
      <c r="E43" s="87">
        <f t="shared" ref="E43:J43" si="0">SUM(E45:E46)</f>
        <v>131116</v>
      </c>
      <c r="F43" s="55">
        <f t="shared" si="0"/>
        <v>61167</v>
      </c>
      <c r="G43" s="55">
        <f t="shared" si="0"/>
        <v>1213</v>
      </c>
      <c r="H43" s="55">
        <f t="shared" si="0"/>
        <v>625</v>
      </c>
      <c r="I43" s="55">
        <f t="shared" si="0"/>
        <v>1404</v>
      </c>
      <c r="J43" s="55">
        <f t="shared" si="0"/>
        <v>720</v>
      </c>
      <c r="K43" s="88" t="s">
        <v>655</v>
      </c>
      <c r="L43" s="88" t="s">
        <v>656</v>
      </c>
      <c r="M43" s="55">
        <f t="shared" ref="M43:T43" si="1">SUM(M45:M46)</f>
        <v>1304</v>
      </c>
      <c r="N43" s="55">
        <f t="shared" si="1"/>
        <v>621</v>
      </c>
      <c r="O43" s="55">
        <f t="shared" si="1"/>
        <v>2486</v>
      </c>
      <c r="P43" s="55">
        <f t="shared" si="1"/>
        <v>1222</v>
      </c>
      <c r="Q43" s="55">
        <f t="shared" si="1"/>
        <v>1412</v>
      </c>
      <c r="R43" s="55">
        <f t="shared" si="1"/>
        <v>681</v>
      </c>
      <c r="S43" s="55">
        <f t="shared" si="1"/>
        <v>2808</v>
      </c>
      <c r="T43" s="55">
        <f t="shared" si="1"/>
        <v>1492</v>
      </c>
      <c r="U43" s="88" t="s">
        <v>657</v>
      </c>
      <c r="V43" s="88" t="s">
        <v>658</v>
      </c>
      <c r="W43" s="88" t="s">
        <v>659</v>
      </c>
      <c r="X43" s="89" t="s">
        <v>660</v>
      </c>
    </row>
    <row r="44" spans="1:24" s="28" customFormat="1" ht="3.75" customHeight="1" x14ac:dyDescent="0.2">
      <c r="A44" s="18"/>
      <c r="B44" s="83"/>
      <c r="C44" s="18"/>
      <c r="D44" s="90"/>
      <c r="E44" s="91"/>
      <c r="F44" s="60"/>
      <c r="G44" s="60"/>
      <c r="H44" s="60"/>
      <c r="I44" s="60"/>
      <c r="J44" s="60"/>
      <c r="K44" s="61"/>
      <c r="L44" s="61"/>
      <c r="M44" s="60"/>
      <c r="N44" s="60"/>
      <c r="O44" s="60"/>
      <c r="P44" s="60"/>
      <c r="Q44" s="60"/>
      <c r="R44" s="60"/>
      <c r="S44" s="60"/>
      <c r="T44" s="60"/>
      <c r="U44" s="61"/>
      <c r="V44" s="61" t="s">
        <v>661</v>
      </c>
      <c r="W44" s="61"/>
      <c r="X44" s="63"/>
    </row>
    <row r="45" spans="1:24" s="28" customFormat="1" ht="12" customHeight="1" x14ac:dyDescent="0.2">
      <c r="A45" s="18"/>
      <c r="B45" s="29"/>
      <c r="C45" s="30" t="s">
        <v>395</v>
      </c>
      <c r="D45" s="30"/>
      <c r="E45" s="91">
        <v>128564</v>
      </c>
      <c r="F45" s="60">
        <v>59962</v>
      </c>
      <c r="G45" s="60">
        <v>1189</v>
      </c>
      <c r="H45" s="60">
        <v>611</v>
      </c>
      <c r="I45" s="60">
        <v>1381</v>
      </c>
      <c r="J45" s="60">
        <v>703</v>
      </c>
      <c r="K45" s="61" t="s">
        <v>662</v>
      </c>
      <c r="L45" s="61" t="s">
        <v>663</v>
      </c>
      <c r="M45" s="60">
        <v>1269</v>
      </c>
      <c r="N45" s="60">
        <v>602</v>
      </c>
      <c r="O45" s="60">
        <v>2458</v>
      </c>
      <c r="P45" s="60">
        <v>1207</v>
      </c>
      <c r="Q45" s="60">
        <v>1363</v>
      </c>
      <c r="R45" s="60">
        <v>662</v>
      </c>
      <c r="S45" s="60">
        <v>2775</v>
      </c>
      <c r="T45" s="60">
        <v>1473</v>
      </c>
      <c r="U45" s="61" t="s">
        <v>664</v>
      </c>
      <c r="V45" s="61" t="s">
        <v>665</v>
      </c>
      <c r="W45" s="61" t="s">
        <v>666</v>
      </c>
      <c r="X45" s="63" t="s">
        <v>667</v>
      </c>
    </row>
    <row r="46" spans="1:24" s="28" customFormat="1" ht="12" customHeight="1" x14ac:dyDescent="0.2">
      <c r="A46" s="18"/>
      <c r="B46" s="29"/>
      <c r="C46" s="30" t="s">
        <v>609</v>
      </c>
      <c r="D46" s="30"/>
      <c r="E46" s="91">
        <v>2552</v>
      </c>
      <c r="F46" s="60">
        <v>1205</v>
      </c>
      <c r="G46" s="60">
        <v>24</v>
      </c>
      <c r="H46" s="60">
        <v>14</v>
      </c>
      <c r="I46" s="60">
        <v>23</v>
      </c>
      <c r="J46" s="60">
        <v>17</v>
      </c>
      <c r="K46" s="61">
        <v>1</v>
      </c>
      <c r="L46" s="61" t="s">
        <v>668</v>
      </c>
      <c r="M46" s="60">
        <v>35</v>
      </c>
      <c r="N46" s="60">
        <v>19</v>
      </c>
      <c r="O46" s="60">
        <v>28</v>
      </c>
      <c r="P46" s="60">
        <v>15</v>
      </c>
      <c r="Q46" s="60">
        <v>49</v>
      </c>
      <c r="R46" s="60">
        <v>19</v>
      </c>
      <c r="S46" s="60">
        <v>33</v>
      </c>
      <c r="T46" s="60">
        <v>19</v>
      </c>
      <c r="U46" s="61" t="s">
        <v>669</v>
      </c>
      <c r="V46" s="61" t="s">
        <v>670</v>
      </c>
      <c r="W46" s="61" t="s">
        <v>671</v>
      </c>
      <c r="X46" s="63" t="s">
        <v>672</v>
      </c>
    </row>
    <row r="47" spans="1:24" s="28" customFormat="1" ht="4.5" customHeight="1" x14ac:dyDescent="0.2">
      <c r="A47" s="18"/>
      <c r="B47" s="74"/>
      <c r="C47" s="85"/>
      <c r="D47" s="85"/>
      <c r="E47" s="86"/>
      <c r="F47" s="78"/>
      <c r="G47" s="78"/>
      <c r="H47" s="78"/>
      <c r="I47" s="78"/>
      <c r="J47" s="78"/>
      <c r="K47" s="80"/>
      <c r="L47" s="78"/>
      <c r="M47" s="78"/>
      <c r="N47" s="78"/>
      <c r="O47" s="78"/>
      <c r="P47" s="78"/>
      <c r="Q47" s="78"/>
      <c r="R47" s="78"/>
      <c r="S47" s="78"/>
      <c r="T47" s="78"/>
      <c r="U47" s="79"/>
      <c r="V47" s="80"/>
      <c r="W47" s="80"/>
      <c r="X47" s="81"/>
    </row>
    <row r="48" spans="1:24" s="57" customFormat="1" ht="12.65" customHeight="1" x14ac:dyDescent="0.2">
      <c r="A48" s="374"/>
      <c r="B48" s="52" t="s">
        <v>673</v>
      </c>
      <c r="C48" s="51"/>
      <c r="D48" s="51"/>
      <c r="E48" s="87" t="s">
        <v>674</v>
      </c>
      <c r="F48" s="55" t="s">
        <v>674</v>
      </c>
      <c r="G48" s="55" t="s">
        <v>674</v>
      </c>
      <c r="H48" s="55" t="s">
        <v>674</v>
      </c>
      <c r="I48" s="55" t="s">
        <v>674</v>
      </c>
      <c r="J48" s="55" t="s">
        <v>674</v>
      </c>
      <c r="K48" s="55" t="s">
        <v>674</v>
      </c>
      <c r="L48" s="55" t="s">
        <v>674</v>
      </c>
      <c r="M48" s="55" t="s">
        <v>674</v>
      </c>
      <c r="N48" s="55" t="s">
        <v>674</v>
      </c>
      <c r="O48" s="55" t="s">
        <v>674</v>
      </c>
      <c r="P48" s="55" t="s">
        <v>674</v>
      </c>
      <c r="Q48" s="55" t="s">
        <v>674</v>
      </c>
      <c r="R48" s="55" t="s">
        <v>674</v>
      </c>
      <c r="S48" s="55" t="s">
        <v>674</v>
      </c>
      <c r="T48" s="55" t="s">
        <v>674</v>
      </c>
      <c r="U48" s="55" t="s">
        <v>674</v>
      </c>
      <c r="V48" s="55" t="s">
        <v>674</v>
      </c>
      <c r="W48" s="55" t="s">
        <v>674</v>
      </c>
      <c r="X48" s="56" t="s">
        <v>674</v>
      </c>
    </row>
    <row r="49" spans="1:24" s="28" customFormat="1" ht="12.65" customHeight="1" x14ac:dyDescent="0.2">
      <c r="A49" s="18"/>
      <c r="B49" s="83"/>
      <c r="C49" s="92" t="s">
        <v>395</v>
      </c>
      <c r="D49" s="82"/>
      <c r="E49" s="93">
        <v>130152</v>
      </c>
      <c r="F49" s="94">
        <v>60661</v>
      </c>
      <c r="G49" s="94">
        <v>1183</v>
      </c>
      <c r="H49" s="94">
        <v>623</v>
      </c>
      <c r="I49" s="94">
        <v>1344</v>
      </c>
      <c r="J49" s="94">
        <v>684</v>
      </c>
      <c r="K49" s="95" t="s">
        <v>675</v>
      </c>
      <c r="L49" s="94">
        <v>-61</v>
      </c>
      <c r="M49" s="94">
        <v>906</v>
      </c>
      <c r="N49" s="94">
        <v>469</v>
      </c>
      <c r="O49" s="94">
        <v>2449</v>
      </c>
      <c r="P49" s="94">
        <v>1228</v>
      </c>
      <c r="Q49" s="94">
        <v>896</v>
      </c>
      <c r="R49" s="94">
        <v>460</v>
      </c>
      <c r="S49" s="94">
        <v>3262</v>
      </c>
      <c r="T49" s="94">
        <v>1682</v>
      </c>
      <c r="U49" s="96">
        <v>-803</v>
      </c>
      <c r="V49" s="95" t="s">
        <v>676</v>
      </c>
      <c r="W49" s="95">
        <v>-964</v>
      </c>
      <c r="X49" s="97">
        <v>-506</v>
      </c>
    </row>
    <row r="50" spans="1:24" s="28" customFormat="1" ht="12.65" customHeight="1" x14ac:dyDescent="0.2">
      <c r="A50" s="18"/>
      <c r="B50" s="105" t="s">
        <v>677</v>
      </c>
      <c r="C50" s="41"/>
      <c r="D50" s="106"/>
      <c r="E50" s="107"/>
      <c r="F50" s="108"/>
      <c r="G50" s="108"/>
      <c r="H50" s="108"/>
      <c r="I50" s="108"/>
      <c r="J50" s="108"/>
      <c r="K50" s="109"/>
      <c r="L50" s="109"/>
      <c r="M50" s="108"/>
      <c r="N50" s="108"/>
      <c r="O50" s="108"/>
      <c r="P50" s="108"/>
      <c r="Q50" s="108"/>
      <c r="R50" s="108"/>
      <c r="S50" s="108"/>
      <c r="T50" s="108"/>
      <c r="U50" s="109"/>
      <c r="V50" s="109"/>
      <c r="W50" s="109"/>
      <c r="X50" s="110"/>
    </row>
    <row r="51" spans="1:24" s="28" customFormat="1" ht="12.65" customHeight="1" x14ac:dyDescent="0.2">
      <c r="A51" s="18"/>
      <c r="B51" s="74"/>
      <c r="C51" s="98" t="s">
        <v>395</v>
      </c>
      <c r="D51" s="99"/>
      <c r="E51" s="100">
        <v>129302</v>
      </c>
      <c r="F51" s="101">
        <v>60273</v>
      </c>
      <c r="G51" s="101">
        <v>1202</v>
      </c>
      <c r="H51" s="101">
        <v>636</v>
      </c>
      <c r="I51" s="101">
        <v>1372</v>
      </c>
      <c r="J51" s="101">
        <v>668</v>
      </c>
      <c r="K51" s="102">
        <v>-170</v>
      </c>
      <c r="L51" s="101">
        <v>-32</v>
      </c>
      <c r="M51" s="101">
        <v>841</v>
      </c>
      <c r="N51" s="101">
        <v>427</v>
      </c>
      <c r="O51" s="101">
        <v>2429</v>
      </c>
      <c r="P51" s="101">
        <v>1267</v>
      </c>
      <c r="Q51" s="101">
        <v>928</v>
      </c>
      <c r="R51" s="101">
        <v>482</v>
      </c>
      <c r="S51" s="101">
        <v>3022</v>
      </c>
      <c r="T51" s="101">
        <v>1568</v>
      </c>
      <c r="U51" s="103">
        <v>-680</v>
      </c>
      <c r="V51" s="102">
        <v>-356</v>
      </c>
      <c r="W51" s="102">
        <v>-850</v>
      </c>
      <c r="X51" s="104">
        <v>-388</v>
      </c>
    </row>
    <row r="52" spans="1:24" s="28" customFormat="1" ht="12.65" customHeight="1" x14ac:dyDescent="0.2">
      <c r="A52" s="18"/>
      <c r="B52" s="52" t="s">
        <v>678</v>
      </c>
      <c r="C52" s="18"/>
      <c r="D52" s="84"/>
      <c r="E52" s="59"/>
      <c r="F52" s="60"/>
      <c r="G52" s="60"/>
      <c r="H52" s="60"/>
      <c r="I52" s="60"/>
      <c r="J52" s="60"/>
      <c r="K52" s="61"/>
      <c r="L52" s="61"/>
      <c r="M52" s="60"/>
      <c r="N52" s="60"/>
      <c r="O52" s="60"/>
      <c r="P52" s="60"/>
      <c r="Q52" s="60"/>
      <c r="R52" s="60"/>
      <c r="S52" s="60"/>
      <c r="T52" s="60"/>
      <c r="U52" s="61"/>
      <c r="V52" s="61"/>
      <c r="W52" s="61"/>
      <c r="X52" s="63"/>
    </row>
    <row r="53" spans="1:24" s="28" customFormat="1" ht="12.65" customHeight="1" x14ac:dyDescent="0.2">
      <c r="A53" s="18"/>
      <c r="B53" s="29"/>
      <c r="C53" s="92" t="s">
        <v>395</v>
      </c>
      <c r="D53" s="82"/>
      <c r="E53" s="93">
        <v>128551</v>
      </c>
      <c r="F53" s="94">
        <v>59923</v>
      </c>
      <c r="G53" s="94">
        <v>1249</v>
      </c>
      <c r="H53" s="94">
        <v>654</v>
      </c>
      <c r="I53" s="94">
        <v>1484</v>
      </c>
      <c r="J53" s="94">
        <v>743</v>
      </c>
      <c r="K53" s="95">
        <v>-235</v>
      </c>
      <c r="L53" s="94">
        <v>-89</v>
      </c>
      <c r="M53" s="94">
        <v>948</v>
      </c>
      <c r="N53" s="94">
        <v>465</v>
      </c>
      <c r="O53" s="94">
        <v>2269</v>
      </c>
      <c r="P53" s="94">
        <v>1219</v>
      </c>
      <c r="Q53" s="94">
        <v>929</v>
      </c>
      <c r="R53" s="94">
        <v>434</v>
      </c>
      <c r="S53" s="94">
        <v>2804</v>
      </c>
      <c r="T53" s="94">
        <v>1511</v>
      </c>
      <c r="U53" s="96">
        <v>-516</v>
      </c>
      <c r="V53" s="95">
        <v>-261</v>
      </c>
      <c r="W53" s="95">
        <v>-751</v>
      </c>
      <c r="X53" s="97">
        <v>-350</v>
      </c>
    </row>
    <row r="54" spans="1:24" s="28" customFormat="1" ht="12.65" customHeight="1" x14ac:dyDescent="0.2">
      <c r="A54" s="18"/>
      <c r="B54" s="105" t="s">
        <v>679</v>
      </c>
      <c r="C54" s="41"/>
      <c r="D54" s="106"/>
      <c r="E54" s="107"/>
      <c r="F54" s="108"/>
      <c r="G54" s="108"/>
      <c r="H54" s="108"/>
      <c r="I54" s="108"/>
      <c r="J54" s="108"/>
      <c r="K54" s="109"/>
      <c r="L54" s="109"/>
      <c r="M54" s="108"/>
      <c r="N54" s="108"/>
      <c r="O54" s="108"/>
      <c r="P54" s="108"/>
      <c r="Q54" s="108"/>
      <c r="R54" s="108"/>
      <c r="S54" s="108"/>
      <c r="T54" s="108"/>
      <c r="U54" s="109"/>
      <c r="V54" s="109"/>
      <c r="W54" s="109"/>
      <c r="X54" s="110"/>
    </row>
    <row r="55" spans="1:24" s="28" customFormat="1" ht="12.65" customHeight="1" x14ac:dyDescent="0.2">
      <c r="A55" s="18"/>
      <c r="B55" s="74"/>
      <c r="C55" s="98" t="s">
        <v>395</v>
      </c>
      <c r="D55" s="99"/>
      <c r="E55" s="100">
        <v>127967</v>
      </c>
      <c r="F55" s="101">
        <v>59628</v>
      </c>
      <c r="G55" s="101">
        <v>1158</v>
      </c>
      <c r="H55" s="101">
        <v>587</v>
      </c>
      <c r="I55" s="101">
        <v>1446</v>
      </c>
      <c r="J55" s="101">
        <v>728</v>
      </c>
      <c r="K55" s="102">
        <v>-288</v>
      </c>
      <c r="L55" s="101">
        <v>-141</v>
      </c>
      <c r="M55" s="101">
        <v>948</v>
      </c>
      <c r="N55" s="101">
        <v>462</v>
      </c>
      <c r="O55" s="101">
        <v>2444</v>
      </c>
      <c r="P55" s="101">
        <v>1284</v>
      </c>
      <c r="Q55" s="101">
        <v>902</v>
      </c>
      <c r="R55" s="101">
        <v>459</v>
      </c>
      <c r="S55" s="101">
        <v>2786</v>
      </c>
      <c r="T55" s="101">
        <v>1441</v>
      </c>
      <c r="U55" s="103">
        <v>-296</v>
      </c>
      <c r="V55" s="102">
        <v>-154</v>
      </c>
      <c r="W55" s="102">
        <v>-584</v>
      </c>
      <c r="X55" s="104">
        <v>-295</v>
      </c>
    </row>
    <row r="56" spans="1:24" s="28" customFormat="1" ht="12.65" customHeight="1" x14ac:dyDescent="0.2">
      <c r="A56" s="18"/>
      <c r="B56" s="52" t="s">
        <v>680</v>
      </c>
      <c r="C56" s="18"/>
      <c r="D56" s="84"/>
      <c r="E56" s="59"/>
      <c r="F56" s="60"/>
      <c r="G56" s="60"/>
      <c r="H56" s="60"/>
      <c r="I56" s="60"/>
      <c r="J56" s="60"/>
      <c r="K56" s="61"/>
      <c r="L56" s="61"/>
      <c r="M56" s="60"/>
      <c r="N56" s="60"/>
      <c r="O56" s="60"/>
      <c r="P56" s="60"/>
      <c r="Q56" s="60"/>
      <c r="R56" s="60"/>
      <c r="S56" s="60"/>
      <c r="T56" s="60"/>
      <c r="U56" s="61"/>
      <c r="V56" s="61"/>
      <c r="W56" s="61"/>
      <c r="X56" s="63"/>
    </row>
    <row r="57" spans="1:24" s="28" customFormat="1" ht="12.65" customHeight="1" x14ac:dyDescent="0.2">
      <c r="A57" s="18"/>
      <c r="B57" s="29"/>
      <c r="C57" s="92" t="s">
        <v>395</v>
      </c>
      <c r="D57" s="82"/>
      <c r="E57" s="93">
        <v>126926</v>
      </c>
      <c r="F57" s="94">
        <v>59221</v>
      </c>
      <c r="G57" s="94">
        <v>1180</v>
      </c>
      <c r="H57" s="94">
        <v>580</v>
      </c>
      <c r="I57" s="94">
        <v>1467</v>
      </c>
      <c r="J57" s="94">
        <v>727</v>
      </c>
      <c r="K57" s="95">
        <v>-287</v>
      </c>
      <c r="L57" s="94">
        <v>-147</v>
      </c>
      <c r="M57" s="94">
        <v>926</v>
      </c>
      <c r="N57" s="94">
        <v>456</v>
      </c>
      <c r="O57" s="94">
        <v>2102</v>
      </c>
      <c r="P57" s="94">
        <v>1126</v>
      </c>
      <c r="Q57" s="94">
        <v>912</v>
      </c>
      <c r="R57" s="94">
        <v>451</v>
      </c>
      <c r="S57" s="94">
        <v>2568</v>
      </c>
      <c r="T57" s="94">
        <v>1297</v>
      </c>
      <c r="U57" s="96">
        <v>-452</v>
      </c>
      <c r="V57" s="95">
        <v>-166</v>
      </c>
      <c r="W57" s="95">
        <v>-739</v>
      </c>
      <c r="X57" s="97">
        <v>-313</v>
      </c>
    </row>
    <row r="58" spans="1:24" s="28" customFormat="1" ht="12.65" customHeight="1" x14ac:dyDescent="0.2">
      <c r="A58" s="18"/>
      <c r="B58" s="105" t="s">
        <v>681</v>
      </c>
      <c r="C58" s="41"/>
      <c r="D58" s="106"/>
      <c r="E58" s="107"/>
      <c r="F58" s="108"/>
      <c r="G58" s="108"/>
      <c r="H58" s="108"/>
      <c r="I58" s="108"/>
      <c r="J58" s="108"/>
      <c r="K58" s="109"/>
      <c r="L58" s="109"/>
      <c r="M58" s="108"/>
      <c r="N58" s="108"/>
      <c r="O58" s="108"/>
      <c r="P58" s="108"/>
      <c r="Q58" s="108"/>
      <c r="R58" s="108"/>
      <c r="S58" s="108"/>
      <c r="T58" s="108"/>
      <c r="U58" s="109"/>
      <c r="V58" s="109"/>
      <c r="W58" s="109"/>
      <c r="X58" s="110"/>
    </row>
    <row r="59" spans="1:24" s="28" customFormat="1" ht="12.65" customHeight="1" x14ac:dyDescent="0.2">
      <c r="A59" s="18"/>
      <c r="B59" s="74"/>
      <c r="C59" s="98" t="s">
        <v>395</v>
      </c>
      <c r="D59" s="99"/>
      <c r="E59" s="100">
        <v>126283</v>
      </c>
      <c r="F59" s="101">
        <v>58896</v>
      </c>
      <c r="G59" s="101">
        <v>1166</v>
      </c>
      <c r="H59" s="101">
        <v>597</v>
      </c>
      <c r="I59" s="101">
        <v>1539</v>
      </c>
      <c r="J59" s="101">
        <v>805</v>
      </c>
      <c r="K59" s="102">
        <v>-373</v>
      </c>
      <c r="L59" s="101">
        <v>-208</v>
      </c>
      <c r="M59" s="101">
        <v>877</v>
      </c>
      <c r="N59" s="101">
        <v>439</v>
      </c>
      <c r="O59" s="101">
        <v>2187</v>
      </c>
      <c r="P59" s="101">
        <v>1156</v>
      </c>
      <c r="Q59" s="101">
        <v>873</v>
      </c>
      <c r="R59" s="101">
        <v>421</v>
      </c>
      <c r="S59" s="101">
        <v>2461</v>
      </c>
      <c r="T59" s="101">
        <v>1291</v>
      </c>
      <c r="U59" s="103">
        <v>-270</v>
      </c>
      <c r="V59" s="102">
        <v>-117</v>
      </c>
      <c r="W59" s="102">
        <v>-643</v>
      </c>
      <c r="X59" s="104">
        <v>-325</v>
      </c>
    </row>
    <row r="60" spans="1:24" s="28" customFormat="1" ht="12.65" customHeight="1" x14ac:dyDescent="0.2">
      <c r="A60" s="18"/>
      <c r="B60" s="52" t="s">
        <v>682</v>
      </c>
      <c r="C60" s="18"/>
      <c r="D60" s="84"/>
      <c r="E60" s="59"/>
      <c r="F60" s="60"/>
      <c r="G60" s="60"/>
      <c r="H60" s="60"/>
      <c r="I60" s="60"/>
      <c r="J60" s="60"/>
      <c r="K60" s="61"/>
      <c r="L60" s="61"/>
      <c r="M60" s="60"/>
      <c r="N60" s="60"/>
      <c r="O60" s="60"/>
      <c r="P60" s="60"/>
      <c r="Q60" s="60"/>
      <c r="R60" s="60"/>
      <c r="S60" s="60"/>
      <c r="T60" s="60"/>
      <c r="U60" s="61"/>
      <c r="V60" s="61"/>
      <c r="W60" s="61"/>
      <c r="X60" s="63"/>
    </row>
    <row r="61" spans="1:24" s="28" customFormat="1" ht="12.65" customHeight="1" x14ac:dyDescent="0.2">
      <c r="A61" s="18"/>
      <c r="B61" s="29"/>
      <c r="C61" s="92" t="s">
        <v>395</v>
      </c>
      <c r="D61" s="82"/>
      <c r="E61" s="93">
        <v>125535</v>
      </c>
      <c r="F61" s="94">
        <v>58558</v>
      </c>
      <c r="G61" s="94">
        <v>1134</v>
      </c>
      <c r="H61" s="94">
        <v>581</v>
      </c>
      <c r="I61" s="94">
        <v>1579</v>
      </c>
      <c r="J61" s="94">
        <v>780</v>
      </c>
      <c r="K61" s="95">
        <v>-445</v>
      </c>
      <c r="L61" s="94">
        <v>-199</v>
      </c>
      <c r="M61" s="94">
        <v>837</v>
      </c>
      <c r="N61" s="94">
        <v>417</v>
      </c>
      <c r="O61" s="94">
        <v>2025</v>
      </c>
      <c r="P61" s="94">
        <v>1082</v>
      </c>
      <c r="Q61" s="94">
        <v>808</v>
      </c>
      <c r="R61" s="94">
        <v>414</v>
      </c>
      <c r="S61" s="94">
        <v>2357</v>
      </c>
      <c r="T61" s="94">
        <v>1224</v>
      </c>
      <c r="U61" s="96">
        <v>-303</v>
      </c>
      <c r="V61" s="95">
        <v>-139</v>
      </c>
      <c r="W61" s="95">
        <v>-748</v>
      </c>
      <c r="X61" s="97">
        <v>-338</v>
      </c>
    </row>
    <row r="62" spans="1:24" s="28" customFormat="1" ht="12.65" customHeight="1" x14ac:dyDescent="0.2">
      <c r="A62" s="18"/>
      <c r="B62" s="105" t="s">
        <v>683</v>
      </c>
      <c r="C62" s="41"/>
      <c r="D62" s="106"/>
      <c r="E62" s="107"/>
      <c r="F62" s="108"/>
      <c r="G62" s="108"/>
      <c r="H62" s="108"/>
      <c r="I62" s="108"/>
      <c r="J62" s="108"/>
      <c r="K62" s="109"/>
      <c r="L62" s="109"/>
      <c r="M62" s="108"/>
      <c r="N62" s="108"/>
      <c r="O62" s="108"/>
      <c r="P62" s="108"/>
      <c r="Q62" s="108"/>
      <c r="R62" s="108"/>
      <c r="S62" s="108"/>
      <c r="T62" s="108"/>
      <c r="U62" s="109"/>
      <c r="V62" s="109"/>
      <c r="W62" s="109"/>
      <c r="X62" s="110"/>
    </row>
    <row r="63" spans="1:24" s="28" customFormat="1" ht="12.65" customHeight="1" x14ac:dyDescent="0.2">
      <c r="A63" s="18"/>
      <c r="B63" s="74"/>
      <c r="C63" s="98" t="s">
        <v>395</v>
      </c>
      <c r="D63" s="99"/>
      <c r="E63" s="100">
        <v>124514</v>
      </c>
      <c r="F63" s="101">
        <v>58047</v>
      </c>
      <c r="G63" s="101">
        <v>1073</v>
      </c>
      <c r="H63" s="101">
        <v>521</v>
      </c>
      <c r="I63" s="101">
        <v>1554</v>
      </c>
      <c r="J63" s="101">
        <v>776</v>
      </c>
      <c r="K63" s="102">
        <v>-481</v>
      </c>
      <c r="L63" s="101">
        <v>-255</v>
      </c>
      <c r="M63" s="101">
        <v>792</v>
      </c>
      <c r="N63" s="101">
        <v>400</v>
      </c>
      <c r="O63" s="101">
        <v>2014</v>
      </c>
      <c r="P63" s="101">
        <v>1096</v>
      </c>
      <c r="Q63" s="101">
        <v>813</v>
      </c>
      <c r="R63" s="101">
        <v>400</v>
      </c>
      <c r="S63" s="101">
        <v>2533</v>
      </c>
      <c r="T63" s="101">
        <v>1352</v>
      </c>
      <c r="U63" s="103">
        <v>-540</v>
      </c>
      <c r="V63" s="102">
        <v>-256</v>
      </c>
      <c r="W63" s="102">
        <v>-1021</v>
      </c>
      <c r="X63" s="104">
        <v>-511</v>
      </c>
    </row>
    <row r="64" spans="1:24" s="28" customFormat="1" ht="12.65" customHeight="1" x14ac:dyDescent="0.2">
      <c r="A64" s="18"/>
      <c r="B64" s="52" t="s">
        <v>684</v>
      </c>
      <c r="C64" s="18"/>
      <c r="D64" s="84"/>
      <c r="E64" s="59"/>
      <c r="F64" s="60"/>
      <c r="G64" s="60"/>
      <c r="H64" s="60"/>
      <c r="I64" s="60"/>
      <c r="J64" s="60"/>
      <c r="K64" s="61"/>
      <c r="L64" s="61"/>
      <c r="M64" s="60"/>
      <c r="N64" s="60"/>
      <c r="O64" s="60"/>
      <c r="P64" s="60"/>
      <c r="Q64" s="60"/>
      <c r="R64" s="60"/>
      <c r="S64" s="60"/>
      <c r="T64" s="60"/>
      <c r="U64" s="61"/>
      <c r="V64" s="61"/>
      <c r="W64" s="61"/>
      <c r="X64" s="63"/>
    </row>
    <row r="65" spans="1:24" s="28" customFormat="1" ht="12.65" customHeight="1" x14ac:dyDescent="0.2">
      <c r="A65" s="18"/>
      <c r="B65" s="29"/>
      <c r="C65" s="92" t="s">
        <v>395</v>
      </c>
      <c r="D65" s="82"/>
      <c r="E65" s="93">
        <v>123503</v>
      </c>
      <c r="F65" s="94">
        <v>57553</v>
      </c>
      <c r="G65" s="94">
        <v>1093</v>
      </c>
      <c r="H65" s="94">
        <v>572</v>
      </c>
      <c r="I65" s="94">
        <v>1571</v>
      </c>
      <c r="J65" s="94">
        <v>786</v>
      </c>
      <c r="K65" s="95">
        <v>-478</v>
      </c>
      <c r="L65" s="94">
        <v>-214</v>
      </c>
      <c r="M65" s="94">
        <v>849</v>
      </c>
      <c r="N65" s="94">
        <v>404</v>
      </c>
      <c r="O65" s="94">
        <v>1940</v>
      </c>
      <c r="P65" s="94">
        <v>1022</v>
      </c>
      <c r="Q65" s="94">
        <v>894</v>
      </c>
      <c r="R65" s="94">
        <v>456</v>
      </c>
      <c r="S65" s="94">
        <v>2428</v>
      </c>
      <c r="T65" s="94">
        <v>1250</v>
      </c>
      <c r="U65" s="96">
        <v>-533</v>
      </c>
      <c r="V65" s="95">
        <v>-280</v>
      </c>
      <c r="W65" s="95">
        <v>-1011</v>
      </c>
      <c r="X65" s="97">
        <v>-494</v>
      </c>
    </row>
    <row r="66" spans="1:24" s="28" customFormat="1" ht="12.65" customHeight="1" x14ac:dyDescent="0.2">
      <c r="A66" s="18"/>
      <c r="B66" s="105" t="s">
        <v>685</v>
      </c>
      <c r="C66" s="41"/>
      <c r="D66" s="106"/>
      <c r="E66" s="107"/>
      <c r="F66" s="108"/>
      <c r="G66" s="108"/>
      <c r="H66" s="108"/>
      <c r="I66" s="108"/>
      <c r="J66" s="108"/>
      <c r="K66" s="109"/>
      <c r="L66" s="109"/>
      <c r="M66" s="108"/>
      <c r="N66" s="108"/>
      <c r="O66" s="108"/>
      <c r="P66" s="108"/>
      <c r="Q66" s="108"/>
      <c r="R66" s="108"/>
      <c r="S66" s="108"/>
      <c r="T66" s="108"/>
      <c r="U66" s="109"/>
      <c r="V66" s="109"/>
      <c r="W66" s="109"/>
      <c r="X66" s="110"/>
    </row>
    <row r="67" spans="1:24" s="28" customFormat="1" ht="12.65" customHeight="1" x14ac:dyDescent="0.2">
      <c r="A67" s="18"/>
      <c r="B67" s="74"/>
      <c r="C67" s="98" t="s">
        <v>395</v>
      </c>
      <c r="D67" s="99"/>
      <c r="E67" s="100">
        <v>122785</v>
      </c>
      <c r="F67" s="101">
        <v>57547</v>
      </c>
      <c r="G67" s="101">
        <v>1035</v>
      </c>
      <c r="H67" s="101">
        <v>545</v>
      </c>
      <c r="I67" s="101">
        <v>1643</v>
      </c>
      <c r="J67" s="101">
        <v>815</v>
      </c>
      <c r="K67" s="102">
        <f>G67-I67</f>
        <v>-608</v>
      </c>
      <c r="L67" s="101">
        <f>H67-J67</f>
        <v>-270</v>
      </c>
      <c r="M67" s="101">
        <v>779</v>
      </c>
      <c r="N67" s="101">
        <v>413</v>
      </c>
      <c r="O67" s="101">
        <v>1919</v>
      </c>
      <c r="P67" s="101">
        <v>1011</v>
      </c>
      <c r="Q67" s="101">
        <v>828</v>
      </c>
      <c r="R67" s="101">
        <v>427</v>
      </c>
      <c r="S67" s="101">
        <v>2687</v>
      </c>
      <c r="T67" s="101">
        <v>1326</v>
      </c>
      <c r="U67" s="103">
        <f>M67+O67-Q67-S67</f>
        <v>-817</v>
      </c>
      <c r="V67" s="102">
        <f>N67+P67-R67-T67</f>
        <v>-329</v>
      </c>
      <c r="W67" s="102">
        <f>K67+U67</f>
        <v>-1425</v>
      </c>
      <c r="X67" s="104">
        <f>L67+V67</f>
        <v>-599</v>
      </c>
    </row>
    <row r="68" spans="1:24" s="18" customFormat="1" ht="12.65" customHeight="1" x14ac:dyDescent="0.2">
      <c r="A68" s="42"/>
      <c r="B68" s="52" t="s">
        <v>686</v>
      </c>
      <c r="D68" s="84"/>
      <c r="E68" s="59"/>
      <c r="F68" s="60"/>
      <c r="G68" s="60"/>
      <c r="H68" s="60"/>
      <c r="I68" s="60"/>
      <c r="J68" s="60"/>
      <c r="K68" s="61"/>
      <c r="L68" s="61"/>
      <c r="M68" s="60"/>
      <c r="N68" s="60"/>
      <c r="O68" s="60"/>
      <c r="P68" s="60"/>
      <c r="Q68" s="60"/>
      <c r="R68" s="60"/>
      <c r="S68" s="60"/>
      <c r="T68" s="60"/>
      <c r="U68" s="61"/>
      <c r="V68" s="61"/>
      <c r="W68" s="61"/>
      <c r="X68" s="63"/>
    </row>
    <row r="69" spans="1:24" s="18" customFormat="1" ht="12.65" customHeight="1" x14ac:dyDescent="0.2">
      <c r="B69" s="29"/>
      <c r="C69" s="92" t="s">
        <v>395</v>
      </c>
      <c r="D69" s="82"/>
      <c r="E69" s="93">
        <v>121610</v>
      </c>
      <c r="F69" s="94">
        <v>56937</v>
      </c>
      <c r="G69" s="94">
        <v>1049</v>
      </c>
      <c r="H69" s="94">
        <v>529</v>
      </c>
      <c r="I69" s="94">
        <v>1591</v>
      </c>
      <c r="J69" s="94">
        <v>769</v>
      </c>
      <c r="K69" s="95">
        <v>-542</v>
      </c>
      <c r="L69" s="94">
        <v>-240</v>
      </c>
      <c r="M69" s="94">
        <v>787</v>
      </c>
      <c r="N69" s="94">
        <v>382</v>
      </c>
      <c r="O69" s="94">
        <v>1938</v>
      </c>
      <c r="P69" s="94">
        <v>1017</v>
      </c>
      <c r="Q69" s="94">
        <v>827</v>
      </c>
      <c r="R69" s="94">
        <v>449</v>
      </c>
      <c r="S69" s="94">
        <v>2531</v>
      </c>
      <c r="T69" s="94">
        <v>1320</v>
      </c>
      <c r="U69" s="96">
        <v>-633</v>
      </c>
      <c r="V69" s="95">
        <v>-370</v>
      </c>
      <c r="W69" s="95">
        <v>-1175</v>
      </c>
      <c r="X69" s="97">
        <v>-610</v>
      </c>
    </row>
    <row r="70" spans="1:24" s="18" customFormat="1" ht="12.65" customHeight="1" x14ac:dyDescent="0.2">
      <c r="B70" s="105" t="s">
        <v>687</v>
      </c>
      <c r="C70" s="41"/>
      <c r="D70" s="106"/>
      <c r="E70" s="107"/>
      <c r="F70" s="108"/>
      <c r="G70" s="108"/>
      <c r="H70" s="108"/>
      <c r="I70" s="108"/>
      <c r="J70" s="108"/>
      <c r="K70" s="109"/>
      <c r="L70" s="109"/>
      <c r="M70" s="108"/>
      <c r="N70" s="108"/>
      <c r="O70" s="108"/>
      <c r="P70" s="108"/>
      <c r="Q70" s="108"/>
      <c r="R70" s="108"/>
      <c r="S70" s="108"/>
      <c r="T70" s="108"/>
      <c r="U70" s="109"/>
      <c r="V70" s="109"/>
      <c r="W70" s="109"/>
      <c r="X70" s="110"/>
    </row>
    <row r="71" spans="1:24" s="18" customFormat="1" ht="12.65" customHeight="1" x14ac:dyDescent="0.2">
      <c r="B71" s="74"/>
      <c r="C71" s="98" t="s">
        <v>395</v>
      </c>
      <c r="D71" s="99"/>
      <c r="E71" s="100">
        <v>120331</v>
      </c>
      <c r="F71" s="101">
        <v>56383</v>
      </c>
      <c r="G71" s="101">
        <v>965</v>
      </c>
      <c r="H71" s="101">
        <v>516</v>
      </c>
      <c r="I71" s="101">
        <v>1616</v>
      </c>
      <c r="J71" s="101">
        <v>783</v>
      </c>
      <c r="K71" s="102">
        <v>-651</v>
      </c>
      <c r="L71" s="101">
        <v>-267</v>
      </c>
      <c r="M71" s="101">
        <v>777</v>
      </c>
      <c r="N71" s="101">
        <v>432</v>
      </c>
      <c r="O71" s="101">
        <v>1936</v>
      </c>
      <c r="P71" s="101">
        <v>1005</v>
      </c>
      <c r="Q71" s="101">
        <v>822</v>
      </c>
      <c r="R71" s="101">
        <v>425</v>
      </c>
      <c r="S71" s="101">
        <v>2519</v>
      </c>
      <c r="T71" s="101">
        <v>1299</v>
      </c>
      <c r="U71" s="103">
        <v>-628</v>
      </c>
      <c r="V71" s="102">
        <v>-287</v>
      </c>
      <c r="W71" s="102">
        <v>-1279</v>
      </c>
      <c r="X71" s="104">
        <v>-554</v>
      </c>
    </row>
    <row r="72" spans="1:24" s="18" customFormat="1" ht="12.65" customHeight="1" x14ac:dyDescent="0.2">
      <c r="B72" s="52" t="s">
        <v>843</v>
      </c>
      <c r="D72" s="84"/>
      <c r="E72" s="59"/>
      <c r="F72" s="60"/>
      <c r="G72" s="60"/>
      <c r="H72" s="60"/>
      <c r="I72" s="60"/>
      <c r="J72" s="60"/>
      <c r="K72" s="61"/>
      <c r="L72" s="61"/>
      <c r="M72" s="60"/>
      <c r="N72" s="60"/>
      <c r="O72" s="60"/>
      <c r="P72" s="60"/>
      <c r="Q72" s="60"/>
      <c r="R72" s="60"/>
      <c r="S72" s="60"/>
      <c r="T72" s="60"/>
      <c r="U72" s="61"/>
      <c r="V72" s="61"/>
      <c r="W72" s="61"/>
      <c r="X72" s="63"/>
    </row>
    <row r="73" spans="1:24" s="18" customFormat="1" ht="12.65" customHeight="1" x14ac:dyDescent="0.2">
      <c r="B73" s="29"/>
      <c r="C73" s="92" t="s">
        <v>395</v>
      </c>
      <c r="D73" s="82"/>
      <c r="E73" s="93">
        <v>119208</v>
      </c>
      <c r="F73" s="94">
        <v>55870</v>
      </c>
      <c r="G73" s="94">
        <v>983</v>
      </c>
      <c r="H73" s="94">
        <v>506</v>
      </c>
      <c r="I73" s="94">
        <v>1618</v>
      </c>
      <c r="J73" s="94">
        <v>785</v>
      </c>
      <c r="K73" s="95">
        <v>-635</v>
      </c>
      <c r="L73" s="94">
        <v>-279</v>
      </c>
      <c r="M73" s="94">
        <v>798</v>
      </c>
      <c r="N73" s="94">
        <v>398</v>
      </c>
      <c r="O73" s="94">
        <v>2049</v>
      </c>
      <c r="P73" s="94">
        <v>1049</v>
      </c>
      <c r="Q73" s="94">
        <v>757</v>
      </c>
      <c r="R73" s="94">
        <v>396</v>
      </c>
      <c r="S73" s="94">
        <v>2578</v>
      </c>
      <c r="T73" s="94">
        <v>1285</v>
      </c>
      <c r="U73" s="96">
        <v>-488</v>
      </c>
      <c r="V73" s="95">
        <v>-234</v>
      </c>
      <c r="W73" s="95">
        <v>-1123</v>
      </c>
      <c r="X73" s="97">
        <v>-513</v>
      </c>
    </row>
    <row r="74" spans="1:24" s="18" customFormat="1" ht="12.65" customHeight="1" x14ac:dyDescent="0.2">
      <c r="B74" s="105" t="s">
        <v>844</v>
      </c>
      <c r="C74" s="41"/>
      <c r="D74" s="106"/>
      <c r="E74" s="107"/>
      <c r="F74" s="108"/>
      <c r="G74" s="108"/>
      <c r="H74" s="108"/>
      <c r="I74" s="108"/>
      <c r="J74" s="108"/>
      <c r="K74" s="109"/>
      <c r="L74" s="109"/>
      <c r="M74" s="108"/>
      <c r="N74" s="108"/>
      <c r="O74" s="108"/>
      <c r="P74" s="108"/>
      <c r="Q74" s="108"/>
      <c r="R74" s="108"/>
      <c r="S74" s="108"/>
      <c r="T74" s="108"/>
      <c r="U74" s="109"/>
      <c r="V74" s="109"/>
      <c r="W74" s="109"/>
      <c r="X74" s="110"/>
    </row>
    <row r="75" spans="1:24" s="18" customFormat="1" ht="12.65" customHeight="1" x14ac:dyDescent="0.2">
      <c r="B75" s="74"/>
      <c r="C75" s="98" t="s">
        <v>395</v>
      </c>
      <c r="D75" s="99"/>
      <c r="E75" s="100">
        <v>117847</v>
      </c>
      <c r="F75" s="101">
        <v>55208</v>
      </c>
      <c r="G75" s="101">
        <v>911</v>
      </c>
      <c r="H75" s="101">
        <v>469</v>
      </c>
      <c r="I75" s="101">
        <v>1596</v>
      </c>
      <c r="J75" s="101">
        <v>793</v>
      </c>
      <c r="K75" s="102">
        <v>-685</v>
      </c>
      <c r="L75" s="101">
        <v>-324</v>
      </c>
      <c r="M75" s="101">
        <v>771</v>
      </c>
      <c r="N75" s="101">
        <v>416</v>
      </c>
      <c r="O75" s="101">
        <v>2014</v>
      </c>
      <c r="P75" s="101">
        <v>1039</v>
      </c>
      <c r="Q75" s="101">
        <v>839</v>
      </c>
      <c r="R75" s="101">
        <v>441</v>
      </c>
      <c r="S75" s="101">
        <v>2622</v>
      </c>
      <c r="T75" s="101">
        <v>1352</v>
      </c>
      <c r="U75" s="103">
        <v>-676</v>
      </c>
      <c r="V75" s="102">
        <v>-338</v>
      </c>
      <c r="W75" s="102">
        <v>-1361</v>
      </c>
      <c r="X75" s="104">
        <v>-662</v>
      </c>
    </row>
    <row r="76" spans="1:24" s="18" customFormat="1" ht="12.65" customHeight="1" x14ac:dyDescent="0.2">
      <c r="B76" s="105" t="s">
        <v>850</v>
      </c>
      <c r="C76" s="41"/>
      <c r="D76" s="106"/>
      <c r="E76" s="107"/>
      <c r="F76" s="108"/>
      <c r="G76" s="108"/>
      <c r="H76" s="108"/>
      <c r="I76" s="108"/>
      <c r="J76" s="108"/>
      <c r="K76" s="109"/>
      <c r="L76" s="109"/>
      <c r="M76" s="108"/>
      <c r="N76" s="108"/>
      <c r="O76" s="108"/>
      <c r="P76" s="108"/>
      <c r="Q76" s="108"/>
      <c r="R76" s="108"/>
      <c r="S76" s="108"/>
      <c r="T76" s="108"/>
      <c r="U76" s="109"/>
      <c r="V76" s="109"/>
      <c r="W76" s="109"/>
      <c r="X76" s="110"/>
    </row>
    <row r="77" spans="1:24" s="18" customFormat="1" ht="12.65" customHeight="1" x14ac:dyDescent="0.2">
      <c r="B77" s="29"/>
      <c r="C77" s="92" t="s">
        <v>395</v>
      </c>
      <c r="D77" s="82"/>
      <c r="E77" s="93">
        <v>116457</v>
      </c>
      <c r="F77" s="94">
        <v>54594</v>
      </c>
      <c r="G77" s="94">
        <v>880</v>
      </c>
      <c r="H77" s="94">
        <v>467</v>
      </c>
      <c r="I77" s="94">
        <v>1674</v>
      </c>
      <c r="J77" s="94">
        <v>831</v>
      </c>
      <c r="K77" s="95">
        <v>-794</v>
      </c>
      <c r="L77" s="94">
        <v>-364</v>
      </c>
      <c r="M77" s="94">
        <v>796</v>
      </c>
      <c r="N77" s="94">
        <v>414</v>
      </c>
      <c r="O77" s="94">
        <v>1926</v>
      </c>
      <c r="P77" s="94">
        <v>1039</v>
      </c>
      <c r="Q77" s="94">
        <v>808</v>
      </c>
      <c r="R77" s="94">
        <v>413</v>
      </c>
      <c r="S77" s="94">
        <v>2510</v>
      </c>
      <c r="T77" s="94">
        <v>1290</v>
      </c>
      <c r="U77" s="96">
        <v>-596</v>
      </c>
      <c r="V77" s="95">
        <v>-250</v>
      </c>
      <c r="W77" s="95">
        <v>-1390</v>
      </c>
      <c r="X77" s="97">
        <v>-614</v>
      </c>
    </row>
    <row r="78" spans="1:24" s="18" customFormat="1" ht="12.65" customHeight="1" x14ac:dyDescent="0.2">
      <c r="B78" s="105" t="s">
        <v>883</v>
      </c>
      <c r="C78" s="41"/>
      <c r="D78" s="106"/>
      <c r="E78" s="107"/>
      <c r="F78" s="108"/>
      <c r="G78" s="108"/>
      <c r="H78" s="108"/>
      <c r="I78" s="108"/>
      <c r="J78" s="108"/>
      <c r="K78" s="109"/>
      <c r="L78" s="109"/>
      <c r="M78" s="108"/>
      <c r="N78" s="108"/>
      <c r="O78" s="108"/>
      <c r="P78" s="108"/>
      <c r="Q78" s="108"/>
      <c r="R78" s="108"/>
      <c r="S78" s="108"/>
      <c r="T78" s="108"/>
      <c r="U78" s="109"/>
      <c r="V78" s="109"/>
      <c r="W78" s="109"/>
      <c r="X78" s="110"/>
    </row>
    <row r="79" spans="1:24" s="18" customFormat="1" ht="12.5" customHeight="1" x14ac:dyDescent="0.2">
      <c r="B79" s="29"/>
      <c r="C79" s="92" t="s">
        <v>395</v>
      </c>
      <c r="D79" s="82"/>
      <c r="E79" s="93">
        <v>115976</v>
      </c>
      <c r="F79" s="94">
        <v>54453</v>
      </c>
      <c r="G79" s="94">
        <v>851</v>
      </c>
      <c r="H79" s="94">
        <v>429</v>
      </c>
      <c r="I79" s="94">
        <v>1700</v>
      </c>
      <c r="J79" s="94">
        <v>814</v>
      </c>
      <c r="K79" s="95">
        <v>-849</v>
      </c>
      <c r="L79" s="94">
        <v>-385</v>
      </c>
      <c r="M79" s="94">
        <v>753</v>
      </c>
      <c r="N79" s="94">
        <v>398</v>
      </c>
      <c r="O79" s="94">
        <v>1923</v>
      </c>
      <c r="P79" s="94">
        <v>1077</v>
      </c>
      <c r="Q79" s="94">
        <v>839</v>
      </c>
      <c r="R79" s="94">
        <v>421</v>
      </c>
      <c r="S79" s="94">
        <v>2385</v>
      </c>
      <c r="T79" s="94">
        <v>1231</v>
      </c>
      <c r="U79" s="96">
        <v>-548</v>
      </c>
      <c r="V79" s="95">
        <v>-177</v>
      </c>
      <c r="W79" s="95">
        <v>-1397</v>
      </c>
      <c r="X79" s="97">
        <v>-562</v>
      </c>
    </row>
    <row r="80" spans="1:24" s="412" customFormat="1" ht="12.65" customHeight="1" x14ac:dyDescent="0.2">
      <c r="B80" s="416" t="s">
        <v>918</v>
      </c>
      <c r="C80" s="417"/>
      <c r="D80" s="418"/>
      <c r="E80" s="419"/>
      <c r="F80" s="420"/>
      <c r="G80" s="420"/>
      <c r="H80" s="420"/>
      <c r="I80" s="420"/>
      <c r="J80" s="420"/>
      <c r="K80" s="421"/>
      <c r="L80" s="421"/>
      <c r="M80" s="420"/>
      <c r="N80" s="420"/>
      <c r="O80" s="420"/>
      <c r="P80" s="420"/>
      <c r="Q80" s="420"/>
      <c r="R80" s="420"/>
      <c r="S80" s="420"/>
      <c r="T80" s="420"/>
      <c r="U80" s="421"/>
      <c r="V80" s="421"/>
      <c r="W80" s="421"/>
      <c r="X80" s="422"/>
    </row>
    <row r="81" spans="1:24" s="412" customFormat="1" ht="12.65" customHeight="1" x14ac:dyDescent="0.2">
      <c r="B81" s="423"/>
      <c r="C81" s="424" t="s">
        <v>395</v>
      </c>
      <c r="D81" s="425"/>
      <c r="E81" s="426">
        <v>114577</v>
      </c>
      <c r="F81" s="427">
        <v>53803</v>
      </c>
      <c r="G81" s="427">
        <v>780</v>
      </c>
      <c r="H81" s="427">
        <v>375</v>
      </c>
      <c r="I81" s="427">
        <v>1809</v>
      </c>
      <c r="J81" s="427">
        <v>861</v>
      </c>
      <c r="K81" s="428">
        <v>-1029</v>
      </c>
      <c r="L81" s="427">
        <v>-486</v>
      </c>
      <c r="M81" s="427">
        <v>763</v>
      </c>
      <c r="N81" s="427">
        <v>397</v>
      </c>
      <c r="O81" s="427">
        <v>2098</v>
      </c>
      <c r="P81" s="427">
        <v>1091</v>
      </c>
      <c r="Q81" s="427">
        <v>772</v>
      </c>
      <c r="R81" s="427">
        <v>406</v>
      </c>
      <c r="S81" s="427">
        <v>2459</v>
      </c>
      <c r="T81" s="427">
        <v>1246</v>
      </c>
      <c r="U81" s="766">
        <v>-370</v>
      </c>
      <c r="V81" s="428">
        <v>-164</v>
      </c>
      <c r="W81" s="428">
        <v>-1399</v>
      </c>
      <c r="X81" s="767">
        <v>-650</v>
      </c>
    </row>
    <row r="82" spans="1:24" s="412" customFormat="1" ht="12.65" customHeight="1" x14ac:dyDescent="0.2">
      <c r="B82" s="416" t="s">
        <v>922</v>
      </c>
      <c r="C82" s="417"/>
      <c r="D82" s="418"/>
      <c r="E82" s="768"/>
      <c r="F82" s="769"/>
      <c r="G82" s="769"/>
      <c r="H82" s="769"/>
      <c r="I82" s="769"/>
      <c r="J82" s="769"/>
      <c r="K82" s="770"/>
      <c r="L82" s="769"/>
      <c r="M82" s="769"/>
      <c r="N82" s="769"/>
      <c r="O82" s="769"/>
      <c r="P82" s="769"/>
      <c r="Q82" s="769"/>
      <c r="R82" s="769"/>
      <c r="S82" s="769"/>
      <c r="T82" s="769"/>
      <c r="U82" s="771"/>
      <c r="V82" s="770"/>
      <c r="W82" s="770"/>
      <c r="X82" s="772"/>
    </row>
    <row r="83" spans="1:24" s="412" customFormat="1" ht="12.65" customHeight="1" x14ac:dyDescent="0.2">
      <c r="B83" s="423"/>
      <c r="C83" s="424" t="s">
        <v>395</v>
      </c>
      <c r="D83" s="425"/>
      <c r="E83" s="768">
        <v>113012</v>
      </c>
      <c r="F83" s="769">
        <v>53017</v>
      </c>
      <c r="G83" s="769">
        <v>713</v>
      </c>
      <c r="H83" s="769">
        <v>361</v>
      </c>
      <c r="I83" s="769">
        <v>1950</v>
      </c>
      <c r="J83" s="769">
        <v>960</v>
      </c>
      <c r="K83" s="770">
        <v>-1237</v>
      </c>
      <c r="L83" s="769">
        <v>-599</v>
      </c>
      <c r="M83" s="769">
        <v>713</v>
      </c>
      <c r="N83" s="769">
        <v>379</v>
      </c>
      <c r="O83" s="769">
        <v>2200</v>
      </c>
      <c r="P83" s="769">
        <v>1109</v>
      </c>
      <c r="Q83" s="769">
        <v>732</v>
      </c>
      <c r="R83" s="769">
        <v>365</v>
      </c>
      <c r="S83" s="769">
        <v>2509</v>
      </c>
      <c r="T83" s="769">
        <v>1310</v>
      </c>
      <c r="U83" s="771">
        <v>-328</v>
      </c>
      <c r="V83" s="770">
        <v>-187</v>
      </c>
      <c r="W83" s="770">
        <v>-1565</v>
      </c>
      <c r="X83" s="772">
        <v>-786</v>
      </c>
    </row>
    <row r="84" spans="1:24" s="412" customFormat="1" ht="12.65" customHeight="1" x14ac:dyDescent="0.2">
      <c r="B84" s="773" t="s">
        <v>923</v>
      </c>
      <c r="C84" s="774"/>
      <c r="D84" s="775"/>
      <c r="E84" s="419"/>
      <c r="F84" s="420"/>
      <c r="G84" s="420"/>
      <c r="H84" s="420"/>
      <c r="I84" s="420"/>
      <c r="J84" s="420"/>
      <c r="K84" s="421"/>
      <c r="L84" s="421"/>
      <c r="M84" s="420"/>
      <c r="N84" s="420"/>
      <c r="O84" s="420"/>
      <c r="P84" s="420"/>
      <c r="Q84" s="420"/>
      <c r="R84" s="420"/>
      <c r="S84" s="420"/>
      <c r="T84" s="420"/>
      <c r="U84" s="421"/>
      <c r="V84" s="421"/>
      <c r="W84" s="421"/>
      <c r="X84" s="422"/>
    </row>
    <row r="85" spans="1:24" s="412" customFormat="1" ht="12.65" customHeight="1" thickBot="1" x14ac:dyDescent="0.25">
      <c r="B85" s="776"/>
      <c r="C85" s="777" t="s">
        <v>395</v>
      </c>
      <c r="D85" s="778"/>
      <c r="E85" s="779">
        <v>111510</v>
      </c>
      <c r="F85" s="780">
        <v>52306</v>
      </c>
      <c r="G85" s="780">
        <v>691</v>
      </c>
      <c r="H85" s="780">
        <v>362</v>
      </c>
      <c r="I85" s="780">
        <v>1900</v>
      </c>
      <c r="J85" s="780">
        <v>907</v>
      </c>
      <c r="K85" s="781">
        <v>-1209</v>
      </c>
      <c r="L85" s="780">
        <v>-545</v>
      </c>
      <c r="M85" s="780">
        <v>701</v>
      </c>
      <c r="N85" s="780">
        <v>354</v>
      </c>
      <c r="O85" s="780">
        <v>2034</v>
      </c>
      <c r="P85" s="780">
        <v>1063</v>
      </c>
      <c r="Q85" s="780">
        <v>652</v>
      </c>
      <c r="R85" s="780">
        <v>359</v>
      </c>
      <c r="S85" s="780">
        <v>2376</v>
      </c>
      <c r="T85" s="780">
        <v>1224</v>
      </c>
      <c r="U85" s="782">
        <v>-293</v>
      </c>
      <c r="V85" s="781">
        <v>-166</v>
      </c>
      <c r="W85" s="781">
        <v>-1502</v>
      </c>
      <c r="X85" s="783">
        <v>-711</v>
      </c>
    </row>
    <row r="86" spans="1:24" s="18" customFormat="1" ht="6" customHeight="1" x14ac:dyDescent="0.2">
      <c r="C86" s="92"/>
      <c r="D86" s="30"/>
      <c r="E86" s="93"/>
      <c r="F86" s="93"/>
      <c r="G86" s="93"/>
      <c r="H86" s="93"/>
      <c r="I86" s="93"/>
      <c r="J86" s="93"/>
      <c r="K86" s="111"/>
      <c r="L86" s="93"/>
      <c r="M86" s="93"/>
      <c r="N86" s="93"/>
      <c r="O86" s="93"/>
      <c r="P86" s="93"/>
      <c r="Q86" s="93"/>
      <c r="R86" s="93"/>
      <c r="S86" s="93"/>
      <c r="T86" s="93"/>
      <c r="U86" s="112"/>
      <c r="V86" s="111"/>
      <c r="W86" s="111"/>
      <c r="X86" s="111"/>
    </row>
    <row r="87" spans="1:24" s="14" customFormat="1" ht="15" customHeight="1" x14ac:dyDescent="0.2">
      <c r="A87" s="13"/>
      <c r="B87" s="113" t="s">
        <v>851</v>
      </c>
      <c r="C87" s="114"/>
      <c r="D87" s="115"/>
      <c r="E87" s="115"/>
      <c r="F87" s="115"/>
      <c r="G87" s="115"/>
      <c r="H87" s="115"/>
    </row>
    <row r="88" spans="1:24" s="14" customFormat="1" ht="15" customHeight="1" x14ac:dyDescent="0.2">
      <c r="A88" s="13"/>
      <c r="B88" s="114" t="s">
        <v>852</v>
      </c>
      <c r="C88" s="114"/>
      <c r="D88" s="115"/>
      <c r="E88" s="115"/>
      <c r="F88" s="115"/>
      <c r="G88" s="115"/>
      <c r="H88" s="115"/>
      <c r="I88" s="115"/>
      <c r="J88" s="115"/>
      <c r="K88" s="115"/>
      <c r="L88" s="115"/>
    </row>
    <row r="89" spans="1:24" s="14" customFormat="1" ht="15" customHeight="1" x14ac:dyDescent="0.2">
      <c r="A89" s="13"/>
      <c r="B89" s="116" t="s">
        <v>845</v>
      </c>
      <c r="C89" s="28"/>
      <c r="E89" s="13"/>
      <c r="L89" s="13"/>
    </row>
  </sheetData>
  <mergeCells count="2">
    <mergeCell ref="B1:X1"/>
    <mergeCell ref="C5:C6"/>
  </mergeCells>
  <phoneticPr fontId="2"/>
  <printOptions horizontalCentered="1"/>
  <pageMargins left="0.39370078740157483" right="0.39370078740157483" top="0.39370078740157483" bottom="0.19685039370078741" header="0.39370078740157483" footer="0.39370078740157483"/>
  <pageSetup paperSize="9" scale="7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8"/>
  <sheetViews>
    <sheetView showGridLines="0" view="pageBreakPreview" zoomScaleNormal="100" zoomScaleSheetLayoutView="100" workbookViewId="0">
      <pane xSplit="2" ySplit="4" topLeftCell="C5" activePane="bottomRight" state="frozen"/>
      <selection pane="topRight" activeCell="C1" sqref="C1"/>
      <selection pane="bottomLeft" activeCell="A5" sqref="A5"/>
      <selection pane="bottomRight"/>
    </sheetView>
  </sheetViews>
  <sheetFormatPr defaultColWidth="9" defaultRowHeight="13" x14ac:dyDescent="0.2"/>
  <cols>
    <col min="1" max="1" width="1.36328125" style="152" customWidth="1"/>
    <col min="2" max="2" width="9" style="152"/>
    <col min="3" max="8" width="6.1796875" style="152" customWidth="1"/>
    <col min="9" max="11" width="6" style="152" customWidth="1"/>
    <col min="12" max="15" width="6.90625" style="152" customWidth="1"/>
    <col min="16" max="16" width="4.6328125" style="152" customWidth="1"/>
    <col min="17" max="16384" width="9" style="152"/>
  </cols>
  <sheetData>
    <row r="1" spans="2:17" s="224" customFormat="1" ht="24" customHeight="1" x14ac:dyDescent="0.2">
      <c r="B1" s="222" t="s">
        <v>853</v>
      </c>
      <c r="C1" s="223"/>
      <c r="D1" s="223"/>
      <c r="E1" s="223"/>
      <c r="F1" s="223"/>
      <c r="G1" s="223"/>
      <c r="H1" s="223"/>
      <c r="I1" s="223"/>
      <c r="J1" s="223"/>
      <c r="K1" s="223"/>
      <c r="L1" s="223"/>
      <c r="M1" s="223"/>
      <c r="N1" s="223"/>
      <c r="O1" s="223"/>
    </row>
    <row r="2" spans="2:17" s="225" customFormat="1" ht="24" customHeight="1" thickBot="1" x14ac:dyDescent="0.25">
      <c r="O2" s="391" t="s">
        <v>877</v>
      </c>
    </row>
    <row r="3" spans="2:17" s="225" customFormat="1" ht="16.5" customHeight="1" x14ac:dyDescent="0.2">
      <c r="B3" s="226" t="s">
        <v>615</v>
      </c>
      <c r="C3" s="227" t="s">
        <v>616</v>
      </c>
      <c r="D3" s="228"/>
      <c r="E3" s="229"/>
      <c r="F3" s="230" t="s">
        <v>617</v>
      </c>
      <c r="G3" s="228"/>
      <c r="H3" s="228"/>
      <c r="I3" s="231" t="s">
        <v>618</v>
      </c>
      <c r="J3" s="231" t="s">
        <v>619</v>
      </c>
      <c r="K3" s="231" t="s">
        <v>620</v>
      </c>
      <c r="L3" s="232" t="s">
        <v>621</v>
      </c>
      <c r="M3" s="232" t="s">
        <v>622</v>
      </c>
      <c r="N3" s="232" t="s">
        <v>623</v>
      </c>
      <c r="O3" s="233" t="s">
        <v>624</v>
      </c>
    </row>
    <row r="4" spans="2:17" s="225" customFormat="1" ht="16.5" customHeight="1" thickBot="1" x14ac:dyDescent="0.25">
      <c r="B4" s="234" t="s">
        <v>625</v>
      </c>
      <c r="C4" s="235" t="s">
        <v>626</v>
      </c>
      <c r="D4" s="235" t="s">
        <v>69</v>
      </c>
      <c r="E4" s="235" t="s">
        <v>70</v>
      </c>
      <c r="F4" s="235" t="s">
        <v>626</v>
      </c>
      <c r="G4" s="235" t="s">
        <v>69</v>
      </c>
      <c r="H4" s="235" t="s">
        <v>70</v>
      </c>
      <c r="I4" s="236" t="s">
        <v>627</v>
      </c>
      <c r="J4" s="236" t="s">
        <v>628</v>
      </c>
      <c r="K4" s="236" t="s">
        <v>628</v>
      </c>
      <c r="L4" s="237" t="s">
        <v>629</v>
      </c>
      <c r="M4" s="237" t="s">
        <v>629</v>
      </c>
      <c r="N4" s="237" t="s">
        <v>629</v>
      </c>
      <c r="O4" s="381" t="s">
        <v>862</v>
      </c>
    </row>
    <row r="5" spans="2:17" s="225" customFormat="1" ht="9" customHeight="1" thickTop="1" x14ac:dyDescent="0.2">
      <c r="B5" s="238"/>
      <c r="C5" s="239"/>
      <c r="D5" s="240"/>
      <c r="E5" s="240"/>
      <c r="F5" s="240"/>
      <c r="G5" s="240"/>
      <c r="H5" s="240"/>
      <c r="I5" s="240"/>
      <c r="J5" s="240"/>
      <c r="K5" s="241"/>
      <c r="L5" s="240"/>
      <c r="M5" s="240"/>
      <c r="N5" s="240"/>
      <c r="O5" s="242"/>
      <c r="Q5" s="243"/>
    </row>
    <row r="6" spans="2:17" s="248" customFormat="1" ht="18.649999999999999" customHeight="1" x14ac:dyDescent="0.2">
      <c r="B6" s="390" t="s">
        <v>630</v>
      </c>
      <c r="C6" s="244">
        <v>1260</v>
      </c>
      <c r="D6" s="245">
        <v>668</v>
      </c>
      <c r="E6" s="245">
        <v>592</v>
      </c>
      <c r="F6" s="245">
        <v>1338</v>
      </c>
      <c r="G6" s="245">
        <v>693</v>
      </c>
      <c r="H6" s="245">
        <v>645</v>
      </c>
      <c r="I6" s="245">
        <v>-82</v>
      </c>
      <c r="J6" s="245">
        <v>689</v>
      </c>
      <c r="K6" s="245">
        <v>306</v>
      </c>
      <c r="L6" s="246" t="s">
        <v>631</v>
      </c>
      <c r="M6" s="246" t="s">
        <v>631</v>
      </c>
      <c r="N6" s="246" t="s">
        <v>631</v>
      </c>
      <c r="O6" s="247" t="s">
        <v>631</v>
      </c>
      <c r="Q6" s="243"/>
    </row>
    <row r="7" spans="2:17" s="225" customFormat="1" ht="18.649999999999999" customHeight="1" x14ac:dyDescent="0.2">
      <c r="B7" s="388" t="s">
        <v>395</v>
      </c>
      <c r="C7" s="250">
        <v>840</v>
      </c>
      <c r="D7" s="240">
        <v>442</v>
      </c>
      <c r="E7" s="240">
        <v>398</v>
      </c>
      <c r="F7" s="240">
        <v>707</v>
      </c>
      <c r="G7" s="240">
        <v>361</v>
      </c>
      <c r="H7" s="240">
        <v>346</v>
      </c>
      <c r="I7" s="240">
        <v>133</v>
      </c>
      <c r="J7" s="240">
        <v>424</v>
      </c>
      <c r="K7" s="240">
        <v>206</v>
      </c>
      <c r="L7" s="251">
        <v>10.7</v>
      </c>
      <c r="M7" s="251">
        <v>9</v>
      </c>
      <c r="N7" s="251">
        <v>5.4</v>
      </c>
      <c r="O7" s="252">
        <v>2.63</v>
      </c>
      <c r="Q7" s="243"/>
    </row>
    <row r="8" spans="2:17" s="225" customFormat="1" ht="18.649999999999999" customHeight="1" x14ac:dyDescent="0.2">
      <c r="B8" s="388" t="s">
        <v>396</v>
      </c>
      <c r="C8" s="250">
        <v>90</v>
      </c>
      <c r="D8" s="240">
        <v>42</v>
      </c>
      <c r="E8" s="240">
        <v>48</v>
      </c>
      <c r="F8" s="240">
        <v>114</v>
      </c>
      <c r="G8" s="240">
        <v>62</v>
      </c>
      <c r="H8" s="240">
        <v>52</v>
      </c>
      <c r="I8" s="240">
        <v>-24</v>
      </c>
      <c r="J8" s="240">
        <v>44</v>
      </c>
      <c r="K8" s="240">
        <v>23</v>
      </c>
      <c r="L8" s="251">
        <v>8.8000000000000007</v>
      </c>
      <c r="M8" s="251">
        <v>11.1</v>
      </c>
      <c r="N8" s="251">
        <v>4.3</v>
      </c>
      <c r="O8" s="252">
        <v>2.2400000000000002</v>
      </c>
      <c r="Q8" s="243"/>
    </row>
    <row r="9" spans="2:17" s="225" customFormat="1" ht="18.649999999999999" customHeight="1" x14ac:dyDescent="0.2">
      <c r="B9" s="388" t="s">
        <v>398</v>
      </c>
      <c r="C9" s="250">
        <v>33</v>
      </c>
      <c r="D9" s="240">
        <v>22</v>
      </c>
      <c r="E9" s="240">
        <v>11</v>
      </c>
      <c r="F9" s="240">
        <v>54</v>
      </c>
      <c r="G9" s="240">
        <v>29</v>
      </c>
      <c r="H9" s="240">
        <v>25</v>
      </c>
      <c r="I9" s="240">
        <v>-21</v>
      </c>
      <c r="J9" s="240">
        <v>27</v>
      </c>
      <c r="K9" s="240">
        <v>11</v>
      </c>
      <c r="L9" s="251">
        <v>6.1</v>
      </c>
      <c r="M9" s="251">
        <v>10</v>
      </c>
      <c r="N9" s="251">
        <v>5</v>
      </c>
      <c r="O9" s="252">
        <v>2.0299999999999998</v>
      </c>
      <c r="Q9" s="243"/>
    </row>
    <row r="10" spans="2:17" s="225" customFormat="1" ht="18.649999999999999" customHeight="1" x14ac:dyDescent="0.2">
      <c r="B10" s="388" t="s">
        <v>399</v>
      </c>
      <c r="C10" s="250">
        <v>53</v>
      </c>
      <c r="D10" s="240">
        <v>25</v>
      </c>
      <c r="E10" s="240">
        <v>28</v>
      </c>
      <c r="F10" s="240">
        <v>125</v>
      </c>
      <c r="G10" s="240">
        <v>61</v>
      </c>
      <c r="H10" s="240">
        <v>64</v>
      </c>
      <c r="I10" s="240">
        <v>-72</v>
      </c>
      <c r="J10" s="240">
        <v>47</v>
      </c>
      <c r="K10" s="240">
        <v>14</v>
      </c>
      <c r="L10" s="251">
        <v>6</v>
      </c>
      <c r="M10" s="251">
        <v>14.1</v>
      </c>
      <c r="N10" s="251">
        <v>5.3</v>
      </c>
      <c r="O10" s="252">
        <v>1.57</v>
      </c>
      <c r="Q10" s="243"/>
    </row>
    <row r="11" spans="2:17" s="225" customFormat="1" ht="18.649999999999999" customHeight="1" x14ac:dyDescent="0.2">
      <c r="B11" s="388" t="s">
        <v>400</v>
      </c>
      <c r="C11" s="250">
        <v>47</v>
      </c>
      <c r="D11" s="240">
        <v>24</v>
      </c>
      <c r="E11" s="240">
        <v>23</v>
      </c>
      <c r="F11" s="240">
        <v>65</v>
      </c>
      <c r="G11" s="240">
        <v>28</v>
      </c>
      <c r="H11" s="240">
        <v>37</v>
      </c>
      <c r="I11" s="240">
        <v>-18</v>
      </c>
      <c r="J11" s="240">
        <v>20</v>
      </c>
      <c r="K11" s="240">
        <v>9</v>
      </c>
      <c r="L11" s="251">
        <v>10.1</v>
      </c>
      <c r="M11" s="251">
        <v>14</v>
      </c>
      <c r="N11" s="251">
        <v>4.3</v>
      </c>
      <c r="O11" s="252">
        <v>2</v>
      </c>
      <c r="Q11" s="243"/>
    </row>
    <row r="12" spans="2:17" s="225" customFormat="1" ht="18.649999999999999" customHeight="1" x14ac:dyDescent="0.2">
      <c r="B12" s="388" t="s">
        <v>401</v>
      </c>
      <c r="C12" s="250">
        <v>73</v>
      </c>
      <c r="D12" s="240">
        <v>34</v>
      </c>
      <c r="E12" s="240">
        <v>39</v>
      </c>
      <c r="F12" s="240">
        <v>96</v>
      </c>
      <c r="G12" s="240">
        <v>62</v>
      </c>
      <c r="H12" s="240">
        <v>34</v>
      </c>
      <c r="I12" s="240">
        <v>-23</v>
      </c>
      <c r="J12" s="240">
        <v>51</v>
      </c>
      <c r="K12" s="240">
        <v>20</v>
      </c>
      <c r="L12" s="251">
        <v>8.4</v>
      </c>
      <c r="M12" s="251">
        <v>11</v>
      </c>
      <c r="N12" s="251">
        <v>5.8</v>
      </c>
      <c r="O12" s="252">
        <v>2.29</v>
      </c>
      <c r="Q12" s="243"/>
    </row>
    <row r="13" spans="2:17" s="225" customFormat="1" ht="18.649999999999999" customHeight="1" x14ac:dyDescent="0.2">
      <c r="B13" s="388" t="s">
        <v>402</v>
      </c>
      <c r="C13" s="250">
        <v>58</v>
      </c>
      <c r="D13" s="240">
        <v>35</v>
      </c>
      <c r="E13" s="240">
        <v>23</v>
      </c>
      <c r="F13" s="240">
        <v>83</v>
      </c>
      <c r="G13" s="240">
        <v>37</v>
      </c>
      <c r="H13" s="240">
        <v>46</v>
      </c>
      <c r="I13" s="240">
        <v>-25</v>
      </c>
      <c r="J13" s="240">
        <v>28</v>
      </c>
      <c r="K13" s="240">
        <v>11</v>
      </c>
      <c r="L13" s="251">
        <v>8.1999999999999993</v>
      </c>
      <c r="M13" s="251">
        <v>11.7</v>
      </c>
      <c r="N13" s="251">
        <v>4</v>
      </c>
      <c r="O13" s="252">
        <v>1.55</v>
      </c>
      <c r="Q13" s="243"/>
    </row>
    <row r="14" spans="2:17" s="225" customFormat="1" ht="18.649999999999999" customHeight="1" x14ac:dyDescent="0.2">
      <c r="B14" s="388" t="s">
        <v>403</v>
      </c>
      <c r="C14" s="250">
        <v>43</v>
      </c>
      <c r="D14" s="240">
        <v>30</v>
      </c>
      <c r="E14" s="240">
        <v>13</v>
      </c>
      <c r="F14" s="240">
        <v>73</v>
      </c>
      <c r="G14" s="240">
        <v>38</v>
      </c>
      <c r="H14" s="240">
        <v>35</v>
      </c>
      <c r="I14" s="240">
        <v>-30</v>
      </c>
      <c r="J14" s="240">
        <v>33</v>
      </c>
      <c r="K14" s="240">
        <v>4</v>
      </c>
      <c r="L14" s="251">
        <v>7.4</v>
      </c>
      <c r="M14" s="251">
        <v>12.6</v>
      </c>
      <c r="N14" s="251">
        <v>5.7</v>
      </c>
      <c r="O14" s="252">
        <v>0.69</v>
      </c>
      <c r="Q14" s="243"/>
    </row>
    <row r="15" spans="2:17" s="225" customFormat="1" ht="18.649999999999999" customHeight="1" x14ac:dyDescent="0.2">
      <c r="B15" s="388" t="s">
        <v>404</v>
      </c>
      <c r="C15" s="250">
        <v>23</v>
      </c>
      <c r="D15" s="240">
        <v>14</v>
      </c>
      <c r="E15" s="240">
        <v>9</v>
      </c>
      <c r="F15" s="240">
        <v>21</v>
      </c>
      <c r="G15" s="240">
        <v>15</v>
      </c>
      <c r="H15" s="240">
        <v>6</v>
      </c>
      <c r="I15" s="240">
        <v>-2</v>
      </c>
      <c r="J15" s="240">
        <v>15</v>
      </c>
      <c r="K15" s="241">
        <v>8</v>
      </c>
      <c r="L15" s="251">
        <v>8.9</v>
      </c>
      <c r="M15" s="251">
        <v>8.1999999999999993</v>
      </c>
      <c r="N15" s="251">
        <v>5.8</v>
      </c>
      <c r="O15" s="253">
        <v>3.11</v>
      </c>
      <c r="Q15" s="243"/>
    </row>
    <row r="16" spans="2:17" s="225" customFormat="1" ht="9" customHeight="1" x14ac:dyDescent="0.2">
      <c r="B16" s="254"/>
      <c r="C16" s="255"/>
      <c r="D16" s="256"/>
      <c r="E16" s="256"/>
      <c r="F16" s="256"/>
      <c r="G16" s="256"/>
      <c r="H16" s="256"/>
      <c r="I16" s="256"/>
      <c r="J16" s="256"/>
      <c r="K16" s="257"/>
      <c r="L16" s="258"/>
      <c r="M16" s="258"/>
      <c r="N16" s="258"/>
      <c r="O16" s="259"/>
      <c r="Q16" s="243"/>
    </row>
    <row r="17" spans="2:17" s="248" customFormat="1" ht="18.649999999999999" customHeight="1" x14ac:dyDescent="0.2">
      <c r="B17" s="390" t="s">
        <v>632</v>
      </c>
      <c r="C17" s="244">
        <v>1177</v>
      </c>
      <c r="D17" s="245">
        <v>602</v>
      </c>
      <c r="E17" s="245">
        <v>575</v>
      </c>
      <c r="F17" s="245">
        <v>1384</v>
      </c>
      <c r="G17" s="245">
        <v>717</v>
      </c>
      <c r="H17" s="245">
        <v>667</v>
      </c>
      <c r="I17" s="245">
        <v>75</v>
      </c>
      <c r="J17" s="245">
        <v>633</v>
      </c>
      <c r="K17" s="245">
        <v>305</v>
      </c>
      <c r="L17" s="260" t="s">
        <v>631</v>
      </c>
      <c r="M17" s="260" t="s">
        <v>631</v>
      </c>
      <c r="N17" s="260" t="s">
        <v>631</v>
      </c>
      <c r="O17" s="261" t="s">
        <v>631</v>
      </c>
      <c r="Q17" s="243"/>
    </row>
    <row r="18" spans="2:17" s="225" customFormat="1" ht="18.649999999999999" customHeight="1" x14ac:dyDescent="0.2">
      <c r="B18" s="388" t="s">
        <v>876</v>
      </c>
      <c r="C18" s="250">
        <v>1150</v>
      </c>
      <c r="D18" s="240">
        <v>589</v>
      </c>
      <c r="E18" s="240">
        <v>561</v>
      </c>
      <c r="F18" s="240">
        <v>1364</v>
      </c>
      <c r="G18" s="240">
        <v>702</v>
      </c>
      <c r="H18" s="240">
        <v>662</v>
      </c>
      <c r="I18" s="240">
        <v>-214</v>
      </c>
      <c r="J18" s="240">
        <v>624</v>
      </c>
      <c r="K18" s="240">
        <v>303</v>
      </c>
      <c r="L18" s="251">
        <v>9</v>
      </c>
      <c r="M18" s="251">
        <v>10.7</v>
      </c>
      <c r="N18" s="251">
        <v>4.9000000000000004</v>
      </c>
      <c r="O18" s="252">
        <v>2.37</v>
      </c>
      <c r="Q18" s="243"/>
    </row>
    <row r="19" spans="2:17" s="225" customFormat="1" ht="18.649999999999999" customHeight="1" x14ac:dyDescent="0.2">
      <c r="B19" s="389" t="s">
        <v>404</v>
      </c>
      <c r="C19" s="262">
        <v>27</v>
      </c>
      <c r="D19" s="263">
        <v>13</v>
      </c>
      <c r="E19" s="263">
        <v>14</v>
      </c>
      <c r="F19" s="263">
        <v>20</v>
      </c>
      <c r="G19" s="263">
        <v>15</v>
      </c>
      <c r="H19" s="263">
        <v>5</v>
      </c>
      <c r="I19" s="263">
        <v>7</v>
      </c>
      <c r="J19" s="263">
        <v>9</v>
      </c>
      <c r="K19" s="263">
        <v>2</v>
      </c>
      <c r="L19" s="264">
        <v>10.6</v>
      </c>
      <c r="M19" s="264">
        <v>7.8</v>
      </c>
      <c r="N19" s="264">
        <v>3.5</v>
      </c>
      <c r="O19" s="265">
        <v>0.78</v>
      </c>
      <c r="Q19" s="243"/>
    </row>
    <row r="20" spans="2:17" s="225" customFormat="1" ht="22.5" customHeight="1" x14ac:dyDescent="0.2">
      <c r="B20" s="249" t="s">
        <v>863</v>
      </c>
      <c r="C20" s="239">
        <v>1220</v>
      </c>
      <c r="D20" s="240">
        <v>641</v>
      </c>
      <c r="E20" s="240">
        <v>579</v>
      </c>
      <c r="F20" s="240">
        <v>1334</v>
      </c>
      <c r="G20" s="240">
        <v>673</v>
      </c>
      <c r="H20" s="240">
        <v>661</v>
      </c>
      <c r="I20" s="240">
        <v>-114</v>
      </c>
      <c r="J20" s="240">
        <v>633</v>
      </c>
      <c r="K20" s="240">
        <v>281</v>
      </c>
      <c r="L20" s="251">
        <v>9.4</v>
      </c>
      <c r="M20" s="251">
        <v>10.3</v>
      </c>
      <c r="N20" s="251">
        <v>4.9000000000000004</v>
      </c>
      <c r="O20" s="252">
        <v>2.17</v>
      </c>
      <c r="Q20" s="243"/>
    </row>
    <row r="21" spans="2:17" s="225" customFormat="1" ht="22.5" customHeight="1" x14ac:dyDescent="0.2">
      <c r="B21" s="382" t="s">
        <v>864</v>
      </c>
      <c r="C21" s="383">
        <v>1173</v>
      </c>
      <c r="D21" s="384">
        <v>628</v>
      </c>
      <c r="E21" s="384">
        <v>545</v>
      </c>
      <c r="F21" s="383">
        <v>1449</v>
      </c>
      <c r="G21" s="384">
        <v>707</v>
      </c>
      <c r="H21" s="384">
        <v>742</v>
      </c>
      <c r="I21" s="384">
        <v>-276</v>
      </c>
      <c r="J21" s="384">
        <v>642</v>
      </c>
      <c r="K21" s="384">
        <v>267</v>
      </c>
      <c r="L21" s="385">
        <v>9.1</v>
      </c>
      <c r="M21" s="385">
        <v>11.3</v>
      </c>
      <c r="N21" s="385">
        <v>5</v>
      </c>
      <c r="O21" s="386">
        <v>2.0699999999999998</v>
      </c>
      <c r="Q21" s="243"/>
    </row>
    <row r="22" spans="2:17" s="225" customFormat="1" ht="22.5" customHeight="1" x14ac:dyDescent="0.2">
      <c r="B22" s="382" t="s">
        <v>865</v>
      </c>
      <c r="C22" s="383">
        <v>1306</v>
      </c>
      <c r="D22" s="384">
        <v>663</v>
      </c>
      <c r="E22" s="384">
        <v>643</v>
      </c>
      <c r="F22" s="383">
        <v>1540</v>
      </c>
      <c r="G22" s="384">
        <v>778</v>
      </c>
      <c r="H22" s="384">
        <v>762</v>
      </c>
      <c r="I22" s="384">
        <v>-234</v>
      </c>
      <c r="J22" s="384">
        <v>636</v>
      </c>
      <c r="K22" s="384">
        <v>269</v>
      </c>
      <c r="L22" s="385">
        <v>9.8000000000000007</v>
      </c>
      <c r="M22" s="385">
        <v>11.5</v>
      </c>
      <c r="N22" s="385">
        <v>4.5999999999999996</v>
      </c>
      <c r="O22" s="386">
        <v>2.02</v>
      </c>
      <c r="Q22" s="243"/>
    </row>
    <row r="23" spans="2:17" s="225" customFormat="1" ht="22.5" customHeight="1" x14ac:dyDescent="0.2">
      <c r="B23" s="382" t="s">
        <v>866</v>
      </c>
      <c r="C23" s="383">
        <v>1151</v>
      </c>
      <c r="D23" s="384">
        <v>583</v>
      </c>
      <c r="E23" s="384">
        <v>568</v>
      </c>
      <c r="F23" s="383">
        <v>1408</v>
      </c>
      <c r="G23" s="384">
        <v>706</v>
      </c>
      <c r="H23" s="384">
        <v>702</v>
      </c>
      <c r="I23" s="384">
        <v>-257</v>
      </c>
      <c r="J23" s="384">
        <v>681</v>
      </c>
      <c r="K23" s="384">
        <v>275</v>
      </c>
      <c r="L23" s="385">
        <v>9</v>
      </c>
      <c r="M23" s="385">
        <v>11</v>
      </c>
      <c r="N23" s="385">
        <v>5.3</v>
      </c>
      <c r="O23" s="386">
        <v>2.16</v>
      </c>
      <c r="Q23" s="243"/>
    </row>
    <row r="24" spans="2:17" s="225" customFormat="1" ht="22.5" customHeight="1" x14ac:dyDescent="0.2">
      <c r="B24" s="382" t="s">
        <v>867</v>
      </c>
      <c r="C24" s="383">
        <v>1172</v>
      </c>
      <c r="D24" s="384">
        <v>594</v>
      </c>
      <c r="E24" s="384">
        <v>578</v>
      </c>
      <c r="F24" s="383">
        <v>1497</v>
      </c>
      <c r="G24" s="384">
        <v>751</v>
      </c>
      <c r="H24" s="384">
        <v>746</v>
      </c>
      <c r="I24" s="384">
        <v>-325</v>
      </c>
      <c r="J24" s="384">
        <v>630</v>
      </c>
      <c r="K24" s="384">
        <v>270</v>
      </c>
      <c r="L24" s="385">
        <v>9.3000000000000007</v>
      </c>
      <c r="M24" s="385">
        <v>11.8</v>
      </c>
      <c r="N24" s="385">
        <v>5</v>
      </c>
      <c r="O24" s="386">
        <v>2.14</v>
      </c>
      <c r="Q24" s="243"/>
    </row>
    <row r="25" spans="2:17" s="225" customFormat="1" ht="22.5" customHeight="1" x14ac:dyDescent="0.2">
      <c r="B25" s="382" t="s">
        <v>868</v>
      </c>
      <c r="C25" s="383">
        <v>1139</v>
      </c>
      <c r="D25" s="384">
        <v>590</v>
      </c>
      <c r="E25" s="384">
        <v>549</v>
      </c>
      <c r="F25" s="383">
        <v>1560</v>
      </c>
      <c r="G25" s="384">
        <v>781</v>
      </c>
      <c r="H25" s="384">
        <v>779</v>
      </c>
      <c r="I25" s="384">
        <v>-421</v>
      </c>
      <c r="J25" s="384">
        <v>584</v>
      </c>
      <c r="K25" s="384">
        <v>262</v>
      </c>
      <c r="L25" s="385">
        <v>9.0595272183513096</v>
      </c>
      <c r="M25" s="385">
        <v>12.408132098883268</v>
      </c>
      <c r="N25" s="385">
        <v>4.6450956062486082</v>
      </c>
      <c r="O25" s="386">
        <v>2.0839298781457796</v>
      </c>
      <c r="Q25" s="243"/>
    </row>
    <row r="26" spans="2:17" s="225" customFormat="1" ht="22.5" customHeight="1" x14ac:dyDescent="0.2">
      <c r="B26" s="382" t="s">
        <v>869</v>
      </c>
      <c r="C26" s="383">
        <v>1138</v>
      </c>
      <c r="D26" s="384">
        <v>565</v>
      </c>
      <c r="E26" s="384">
        <v>573</v>
      </c>
      <c r="F26" s="383">
        <v>1544</v>
      </c>
      <c r="G26" s="384">
        <v>782</v>
      </c>
      <c r="H26" s="384">
        <v>762</v>
      </c>
      <c r="I26" s="384">
        <v>-406</v>
      </c>
      <c r="J26" s="384">
        <v>533</v>
      </c>
      <c r="K26" s="384">
        <v>267</v>
      </c>
      <c r="L26" s="385">
        <v>9.1</v>
      </c>
      <c r="M26" s="385">
        <v>12.4</v>
      </c>
      <c r="N26" s="385">
        <v>4.3</v>
      </c>
      <c r="O26" s="386">
        <v>2.14</v>
      </c>
      <c r="Q26" s="243"/>
    </row>
    <row r="27" spans="2:17" s="225" customFormat="1" ht="22.5" customHeight="1" x14ac:dyDescent="0.2">
      <c r="B27" s="382" t="s">
        <v>870</v>
      </c>
      <c r="C27" s="383">
        <v>1088</v>
      </c>
      <c r="D27" s="384">
        <v>543</v>
      </c>
      <c r="E27" s="384">
        <v>545</v>
      </c>
      <c r="F27" s="383">
        <v>1567</v>
      </c>
      <c r="G27" s="384">
        <v>784</v>
      </c>
      <c r="H27" s="384">
        <v>783</v>
      </c>
      <c r="I27" s="384">
        <v>-479</v>
      </c>
      <c r="J27" s="384">
        <v>553</v>
      </c>
      <c r="K27" s="384">
        <v>240</v>
      </c>
      <c r="L27" s="385">
        <v>8.7814169720253794</v>
      </c>
      <c r="M27" s="385">
        <v>12.647500363202001</v>
      </c>
      <c r="N27" s="385">
        <v>4.4633488837592203</v>
      </c>
      <c r="O27" s="386">
        <v>1.9370772732408901</v>
      </c>
      <c r="Q27" s="243"/>
    </row>
    <row r="28" spans="2:17" s="225" customFormat="1" ht="22.5" customHeight="1" x14ac:dyDescent="0.2">
      <c r="B28" s="382" t="s">
        <v>871</v>
      </c>
      <c r="C28" s="383">
        <v>1037</v>
      </c>
      <c r="D28" s="384">
        <v>550</v>
      </c>
      <c r="E28" s="384">
        <v>487</v>
      </c>
      <c r="F28" s="383">
        <v>1594</v>
      </c>
      <c r="G28" s="384">
        <v>787</v>
      </c>
      <c r="H28" s="384">
        <v>807</v>
      </c>
      <c r="I28" s="384">
        <v>-557</v>
      </c>
      <c r="J28" s="384">
        <v>524</v>
      </c>
      <c r="K28" s="384">
        <v>237</v>
      </c>
      <c r="L28" s="385">
        <v>8.4</v>
      </c>
      <c r="M28" s="385">
        <v>13</v>
      </c>
      <c r="N28" s="385">
        <v>4.3</v>
      </c>
      <c r="O28" s="386">
        <v>1.93</v>
      </c>
      <c r="Q28" s="243"/>
    </row>
    <row r="29" spans="2:17" s="225" customFormat="1" ht="22.5" customHeight="1" x14ac:dyDescent="0.2">
      <c r="B29" s="382" t="s">
        <v>872</v>
      </c>
      <c r="C29" s="383">
        <v>1050</v>
      </c>
      <c r="D29" s="384">
        <v>537</v>
      </c>
      <c r="E29" s="384">
        <v>513</v>
      </c>
      <c r="F29" s="383">
        <v>1607</v>
      </c>
      <c r="G29" s="384">
        <v>774</v>
      </c>
      <c r="H29" s="384">
        <v>833</v>
      </c>
      <c r="I29" s="384">
        <v>-557</v>
      </c>
      <c r="J29" s="384">
        <v>526</v>
      </c>
      <c r="K29" s="384">
        <v>240</v>
      </c>
      <c r="L29" s="385">
        <v>8.6</v>
      </c>
      <c r="M29" s="385">
        <v>13.1</v>
      </c>
      <c r="N29" s="385">
        <v>4.3</v>
      </c>
      <c r="O29" s="386">
        <v>1.96</v>
      </c>
      <c r="Q29" s="243"/>
    </row>
    <row r="30" spans="2:17" s="225" customFormat="1" ht="22.5" customHeight="1" x14ac:dyDescent="0.2">
      <c r="B30" s="382" t="s">
        <v>873</v>
      </c>
      <c r="C30" s="383">
        <v>1007</v>
      </c>
      <c r="D30" s="384">
        <v>512</v>
      </c>
      <c r="E30" s="384">
        <v>495</v>
      </c>
      <c r="F30" s="383">
        <v>1612</v>
      </c>
      <c r="G30" s="384">
        <v>808</v>
      </c>
      <c r="H30" s="384">
        <v>804</v>
      </c>
      <c r="I30" s="384">
        <v>-605</v>
      </c>
      <c r="J30" s="384">
        <v>545</v>
      </c>
      <c r="K30" s="384">
        <v>239</v>
      </c>
      <c r="L30" s="385">
        <v>8.3000000000000007</v>
      </c>
      <c r="M30" s="385">
        <v>13.3</v>
      </c>
      <c r="N30" s="385">
        <v>4.5</v>
      </c>
      <c r="O30" s="386">
        <v>1.98</v>
      </c>
      <c r="Q30" s="243"/>
    </row>
    <row r="31" spans="2:17" s="225" customFormat="1" ht="22.5" customHeight="1" x14ac:dyDescent="0.2">
      <c r="B31" s="382" t="s">
        <v>874</v>
      </c>
      <c r="C31" s="383">
        <v>1001</v>
      </c>
      <c r="D31" s="384">
        <v>523</v>
      </c>
      <c r="E31" s="384">
        <v>478</v>
      </c>
      <c r="F31" s="383">
        <v>1622</v>
      </c>
      <c r="G31" s="384">
        <v>790</v>
      </c>
      <c r="H31" s="384">
        <v>832</v>
      </c>
      <c r="I31" s="384">
        <v>-621</v>
      </c>
      <c r="J31" s="384">
        <v>542</v>
      </c>
      <c r="K31" s="384">
        <v>207</v>
      </c>
      <c r="L31" s="385">
        <v>8.4</v>
      </c>
      <c r="M31" s="385">
        <v>13.6</v>
      </c>
      <c r="N31" s="385">
        <v>4.5</v>
      </c>
      <c r="O31" s="386">
        <v>1.73</v>
      </c>
      <c r="Q31" s="243"/>
    </row>
    <row r="32" spans="2:17" s="225" customFormat="1" ht="22.5" customHeight="1" x14ac:dyDescent="0.2">
      <c r="B32" s="382" t="s">
        <v>875</v>
      </c>
      <c r="C32" s="384">
        <v>966</v>
      </c>
      <c r="D32" s="384">
        <v>516</v>
      </c>
      <c r="E32" s="384">
        <v>450</v>
      </c>
      <c r="F32" s="383">
        <v>1626</v>
      </c>
      <c r="G32" s="384">
        <v>802</v>
      </c>
      <c r="H32" s="384">
        <v>824</v>
      </c>
      <c r="I32" s="384">
        <v>-660</v>
      </c>
      <c r="J32" s="384">
        <v>518</v>
      </c>
      <c r="K32" s="384">
        <v>208</v>
      </c>
      <c r="L32" s="385">
        <v>8.1</v>
      </c>
      <c r="M32" s="385">
        <v>13.7</v>
      </c>
      <c r="N32" s="385">
        <v>4.4000000000000004</v>
      </c>
      <c r="O32" s="387">
        <v>1.75</v>
      </c>
      <c r="Q32" s="243"/>
    </row>
    <row r="33" spans="2:17" s="225" customFormat="1" ht="22.5" customHeight="1" x14ac:dyDescent="0.2">
      <c r="B33" s="249" t="s">
        <v>859</v>
      </c>
      <c r="C33" s="239">
        <v>886</v>
      </c>
      <c r="D33" s="240">
        <v>461</v>
      </c>
      <c r="E33" s="240">
        <v>425</v>
      </c>
      <c r="F33" s="239">
        <v>1606</v>
      </c>
      <c r="G33" s="240">
        <v>772</v>
      </c>
      <c r="H33" s="240">
        <v>834</v>
      </c>
      <c r="I33" s="240">
        <v>-720</v>
      </c>
      <c r="J33" s="240">
        <v>471</v>
      </c>
      <c r="K33" s="240">
        <v>217</v>
      </c>
      <c r="L33" s="251">
        <v>7.6</v>
      </c>
      <c r="M33" s="251">
        <v>13.7</v>
      </c>
      <c r="N33" s="251">
        <v>4</v>
      </c>
      <c r="O33" s="252">
        <v>1.85</v>
      </c>
      <c r="Q33" s="243"/>
    </row>
    <row r="34" spans="2:17" s="225" customFormat="1" ht="22.5" customHeight="1" x14ac:dyDescent="0.2">
      <c r="B34" s="784" t="s">
        <v>842</v>
      </c>
      <c r="C34" s="785">
        <v>847</v>
      </c>
      <c r="D34" s="786">
        <v>438</v>
      </c>
      <c r="E34" s="786">
        <v>409</v>
      </c>
      <c r="F34" s="785">
        <v>1666</v>
      </c>
      <c r="G34" s="786">
        <v>816</v>
      </c>
      <c r="H34" s="786">
        <v>850</v>
      </c>
      <c r="I34" s="786">
        <v>-819</v>
      </c>
      <c r="J34" s="786">
        <v>397</v>
      </c>
      <c r="K34" s="786">
        <v>210</v>
      </c>
      <c r="L34" s="787">
        <v>7.3</v>
      </c>
      <c r="M34" s="787">
        <v>14.3</v>
      </c>
      <c r="N34" s="787">
        <v>3.4</v>
      </c>
      <c r="O34" s="788">
        <v>1.8</v>
      </c>
      <c r="P34" s="789"/>
      <c r="Q34" s="790"/>
    </row>
    <row r="35" spans="2:17" s="413" customFormat="1" ht="22.5" customHeight="1" x14ac:dyDescent="0.2">
      <c r="B35" s="429" t="s">
        <v>919</v>
      </c>
      <c r="C35" s="430">
        <v>859</v>
      </c>
      <c r="D35" s="431">
        <v>420</v>
      </c>
      <c r="E35" s="431">
        <v>439</v>
      </c>
      <c r="F35" s="430">
        <v>1701</v>
      </c>
      <c r="G35" s="431">
        <v>812</v>
      </c>
      <c r="H35" s="431">
        <v>889</v>
      </c>
      <c r="I35" s="431">
        <v>-842</v>
      </c>
      <c r="J35" s="431">
        <v>400</v>
      </c>
      <c r="K35" s="431">
        <v>196</v>
      </c>
      <c r="L35" s="432">
        <v>7.5</v>
      </c>
      <c r="M35" s="432">
        <v>14.8</v>
      </c>
      <c r="N35" s="432">
        <v>3.5</v>
      </c>
      <c r="O35" s="433">
        <v>1.7</v>
      </c>
      <c r="P35" s="789"/>
      <c r="Q35" s="790">
        <v>115043</v>
      </c>
    </row>
    <row r="36" spans="2:17" s="413" customFormat="1" ht="22.5" customHeight="1" x14ac:dyDescent="0.2">
      <c r="B36" s="791" t="s">
        <v>924</v>
      </c>
      <c r="C36" s="792">
        <v>762</v>
      </c>
      <c r="D36" s="793">
        <v>376</v>
      </c>
      <c r="E36" s="793">
        <v>386</v>
      </c>
      <c r="F36" s="792">
        <v>1884</v>
      </c>
      <c r="G36" s="793">
        <v>899</v>
      </c>
      <c r="H36" s="793">
        <v>985</v>
      </c>
      <c r="I36" s="793">
        <f>C36-F36</f>
        <v>-1122</v>
      </c>
      <c r="J36" s="793">
        <v>409</v>
      </c>
      <c r="K36" s="793">
        <v>160</v>
      </c>
      <c r="L36" s="794">
        <f>ROUND(C36/Q36*1000,2)</f>
        <v>6.71</v>
      </c>
      <c r="M36" s="794">
        <f>ROUND(F36/Q36*1000,2)</f>
        <v>16.59</v>
      </c>
      <c r="N36" s="794">
        <f>ROUND(J36/Q36*1000,2)</f>
        <v>3.6</v>
      </c>
      <c r="O36" s="795">
        <f>ROUND(K36/Q36*1000,3)</f>
        <v>1.409</v>
      </c>
      <c r="P36" s="789"/>
      <c r="Q36" s="790">
        <v>113578</v>
      </c>
    </row>
    <row r="37" spans="2:17" s="413" customFormat="1" ht="22.5" customHeight="1" thickBot="1" x14ac:dyDescent="0.25">
      <c r="B37" s="796" t="s">
        <v>925</v>
      </c>
      <c r="C37" s="797">
        <v>695</v>
      </c>
      <c r="D37" s="798">
        <v>357</v>
      </c>
      <c r="E37" s="798">
        <v>338</v>
      </c>
      <c r="F37" s="797">
        <v>1884</v>
      </c>
      <c r="G37" s="798">
        <v>927</v>
      </c>
      <c r="H37" s="798">
        <v>957</v>
      </c>
      <c r="I37" s="798">
        <v>-1189</v>
      </c>
      <c r="J37" s="798">
        <v>395</v>
      </c>
      <c r="K37" s="798">
        <v>159</v>
      </c>
      <c r="L37" s="799">
        <f>ROUND(C37/Q37*1000,2)</f>
        <v>6.21</v>
      </c>
      <c r="M37" s="799">
        <f>ROUND(F37/Q37*1000,2)</f>
        <v>16.84</v>
      </c>
      <c r="N37" s="799">
        <f>ROUND(J37/Q37*1000,2)</f>
        <v>3.53</v>
      </c>
      <c r="O37" s="800">
        <f>ROUND(K37/Q37*1000,3)</f>
        <v>1.421</v>
      </c>
      <c r="P37" s="789"/>
      <c r="Q37" s="790">
        <v>111855</v>
      </c>
    </row>
    <row r="38" spans="2:17" s="210" customFormat="1" ht="18" customHeight="1" x14ac:dyDescent="0.2">
      <c r="B38" s="221" t="s">
        <v>861</v>
      </c>
      <c r="C38" s="214"/>
    </row>
  </sheetData>
  <phoneticPr fontId="2"/>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9"/>
  <sheetViews>
    <sheetView showGridLines="0" view="pageBreakPreview" zoomScale="85" zoomScaleNormal="100" zoomScaleSheetLayoutView="85" workbookViewId="0">
      <pane ySplit="6" topLeftCell="A7" activePane="bottomLeft" state="frozen"/>
      <selection activeCell="F18" sqref="F18"/>
      <selection pane="bottomLeft"/>
    </sheetView>
  </sheetViews>
  <sheetFormatPr defaultColWidth="9" defaultRowHeight="13" x14ac:dyDescent="0.2"/>
  <cols>
    <col min="1" max="1" width="2.36328125" style="210" customWidth="1"/>
    <col min="2" max="3" width="10.6328125" style="210" customWidth="1"/>
    <col min="4" max="17" width="8.6328125" style="210" customWidth="1"/>
    <col min="18" max="16384" width="9" style="210"/>
  </cols>
  <sheetData>
    <row r="1" spans="2:22" ht="18" customHeight="1" x14ac:dyDescent="0.2"/>
    <row r="2" spans="2:22" ht="24" customHeight="1" x14ac:dyDescent="0.2">
      <c r="B2" s="707" t="s">
        <v>581</v>
      </c>
      <c r="C2" s="707"/>
      <c r="D2" s="707"/>
      <c r="E2" s="707"/>
      <c r="F2" s="707"/>
      <c r="G2" s="707"/>
      <c r="H2" s="707"/>
      <c r="I2" s="707"/>
      <c r="J2" s="707"/>
      <c r="K2" s="707"/>
      <c r="L2" s="707"/>
      <c r="M2" s="707"/>
      <c r="N2" s="707"/>
      <c r="O2" s="707"/>
      <c r="P2" s="707"/>
      <c r="Q2" s="707"/>
    </row>
    <row r="3" spans="2:22" s="211" customFormat="1" ht="24" customHeight="1" thickBot="1" x14ac:dyDescent="0.25">
      <c r="M3" s="212"/>
      <c r="Q3" s="213" t="s">
        <v>582</v>
      </c>
    </row>
    <row r="4" spans="2:22" s="211" customFormat="1" ht="27.75" customHeight="1" x14ac:dyDescent="0.2">
      <c r="B4" s="708" t="s">
        <v>583</v>
      </c>
      <c r="C4" s="711" t="s">
        <v>376</v>
      </c>
      <c r="D4" s="714" t="s">
        <v>584</v>
      </c>
      <c r="E4" s="715"/>
      <c r="F4" s="716"/>
      <c r="G4" s="714" t="s">
        <v>585</v>
      </c>
      <c r="H4" s="715"/>
      <c r="I4" s="716"/>
      <c r="J4" s="720" t="s">
        <v>586</v>
      </c>
      <c r="K4" s="714" t="s">
        <v>587</v>
      </c>
      <c r="L4" s="715"/>
      <c r="M4" s="716"/>
      <c r="N4" s="714" t="s">
        <v>588</v>
      </c>
      <c r="O4" s="715"/>
      <c r="P4" s="716"/>
      <c r="Q4" s="556" t="s">
        <v>589</v>
      </c>
      <c r="U4" s="214"/>
      <c r="V4" s="215"/>
    </row>
    <row r="5" spans="2:22" s="211" customFormat="1" ht="27.75" customHeight="1" x14ac:dyDescent="0.2">
      <c r="B5" s="709"/>
      <c r="C5" s="712"/>
      <c r="D5" s="717"/>
      <c r="E5" s="718"/>
      <c r="F5" s="719"/>
      <c r="G5" s="717"/>
      <c r="H5" s="718"/>
      <c r="I5" s="719"/>
      <c r="J5" s="721"/>
      <c r="K5" s="717" t="s">
        <v>590</v>
      </c>
      <c r="L5" s="718"/>
      <c r="M5" s="719"/>
      <c r="N5" s="717" t="s">
        <v>591</v>
      </c>
      <c r="O5" s="718"/>
      <c r="P5" s="719"/>
      <c r="Q5" s="216" t="s">
        <v>592</v>
      </c>
      <c r="U5" s="214"/>
      <c r="V5" s="215"/>
    </row>
    <row r="6" spans="2:22" s="211" customFormat="1" ht="27.75" customHeight="1" thickBot="1" x14ac:dyDescent="0.25">
      <c r="B6" s="710"/>
      <c r="C6" s="713"/>
      <c r="D6" s="557" t="s">
        <v>593</v>
      </c>
      <c r="E6" s="558" t="s">
        <v>69</v>
      </c>
      <c r="F6" s="559" t="s">
        <v>70</v>
      </c>
      <c r="G6" s="560" t="s">
        <v>594</v>
      </c>
      <c r="H6" s="561" t="s">
        <v>69</v>
      </c>
      <c r="I6" s="562" t="s">
        <v>70</v>
      </c>
      <c r="J6" s="722"/>
      <c r="K6" s="558" t="s">
        <v>595</v>
      </c>
      <c r="L6" s="558" t="s">
        <v>69</v>
      </c>
      <c r="M6" s="558" t="s">
        <v>70</v>
      </c>
      <c r="N6" s="558" t="s">
        <v>595</v>
      </c>
      <c r="O6" s="558" t="s">
        <v>69</v>
      </c>
      <c r="P6" s="558" t="s">
        <v>70</v>
      </c>
      <c r="Q6" s="563" t="s">
        <v>596</v>
      </c>
      <c r="U6" s="214"/>
      <c r="V6" s="217"/>
    </row>
    <row r="7" spans="2:22" s="211" customFormat="1" ht="26.25" hidden="1" customHeight="1" thickTop="1" x14ac:dyDescent="0.2">
      <c r="B7" s="344" t="s">
        <v>597</v>
      </c>
      <c r="C7" s="703" t="s">
        <v>598</v>
      </c>
      <c r="D7" s="564">
        <f>SUM(E7:F7)</f>
        <v>77710</v>
      </c>
      <c r="E7" s="564">
        <v>36419</v>
      </c>
      <c r="F7" s="564">
        <v>41291</v>
      </c>
      <c r="G7" s="564">
        <f>SUM(H7:I7)</f>
        <v>81925</v>
      </c>
      <c r="H7" s="564">
        <v>38640</v>
      </c>
      <c r="I7" s="564">
        <v>43285</v>
      </c>
      <c r="J7" s="565">
        <f t="shared" ref="J7:J18" si="0">+G7/D7</f>
        <v>1.0542401235362244</v>
      </c>
      <c r="K7" s="564">
        <v>4263</v>
      </c>
      <c r="L7" s="564">
        <v>3169</v>
      </c>
      <c r="M7" s="564">
        <v>1094</v>
      </c>
      <c r="N7" s="564">
        <v>8478</v>
      </c>
      <c r="O7" s="564">
        <v>5390</v>
      </c>
      <c r="P7" s="564">
        <v>3088</v>
      </c>
      <c r="Q7" s="566">
        <v>4215</v>
      </c>
      <c r="U7" s="214"/>
      <c r="V7" s="215"/>
    </row>
    <row r="8" spans="2:22" s="211" customFormat="1" ht="26.25" hidden="1" customHeight="1" x14ac:dyDescent="0.2">
      <c r="B8" s="344" t="s">
        <v>599</v>
      </c>
      <c r="C8" s="703"/>
      <c r="D8" s="564">
        <f>SUM(E8:F8)</f>
        <v>78744</v>
      </c>
      <c r="E8" s="564">
        <v>36765</v>
      </c>
      <c r="F8" s="564">
        <v>41979</v>
      </c>
      <c r="G8" s="564">
        <f>SUM(H8:I8)</f>
        <v>82275</v>
      </c>
      <c r="H8" s="564">
        <v>38484</v>
      </c>
      <c r="I8" s="564">
        <v>43791</v>
      </c>
      <c r="J8" s="565">
        <f t="shared" si="0"/>
        <v>1.0448415117342273</v>
      </c>
      <c r="K8" s="564">
        <v>5226</v>
      </c>
      <c r="L8" s="564">
        <v>3822</v>
      </c>
      <c r="M8" s="564">
        <v>1404</v>
      </c>
      <c r="N8" s="564">
        <v>8757</v>
      </c>
      <c r="O8" s="564">
        <v>5541</v>
      </c>
      <c r="P8" s="564">
        <v>3216</v>
      </c>
      <c r="Q8" s="566">
        <v>3531</v>
      </c>
    </row>
    <row r="9" spans="2:22" s="211" customFormat="1" ht="24.75" hidden="1" customHeight="1" x14ac:dyDescent="0.2">
      <c r="B9" s="344" t="s">
        <v>600</v>
      </c>
      <c r="C9" s="703"/>
      <c r="D9" s="564">
        <f>SUM(E9:F9)</f>
        <v>79207</v>
      </c>
      <c r="E9" s="564">
        <v>36968</v>
      </c>
      <c r="F9" s="564">
        <v>42239</v>
      </c>
      <c r="G9" s="564">
        <f>SUM(H9:I9)</f>
        <v>81080</v>
      </c>
      <c r="H9" s="564">
        <v>37530</v>
      </c>
      <c r="I9" s="564">
        <v>43550</v>
      </c>
      <c r="J9" s="565">
        <f t="shared" si="0"/>
        <v>1.0236468998952113</v>
      </c>
      <c r="K9" s="564">
        <v>7359</v>
      </c>
      <c r="L9" s="564">
        <v>5116</v>
      </c>
      <c r="M9" s="564">
        <v>2243</v>
      </c>
      <c r="N9" s="564">
        <v>9232</v>
      </c>
      <c r="O9" s="564">
        <v>5678</v>
      </c>
      <c r="P9" s="564">
        <v>3554</v>
      </c>
      <c r="Q9" s="566">
        <v>1873</v>
      </c>
    </row>
    <row r="10" spans="2:22" s="211" customFormat="1" ht="26.25" hidden="1" customHeight="1" x14ac:dyDescent="0.2">
      <c r="B10" s="567" t="s">
        <v>601</v>
      </c>
      <c r="C10" s="704"/>
      <c r="D10" s="564">
        <f>SUM(E10:F10)</f>
        <v>79573</v>
      </c>
      <c r="E10" s="564">
        <v>37260</v>
      </c>
      <c r="F10" s="564">
        <v>42313</v>
      </c>
      <c r="G10" s="564">
        <f>SUM(H10:I10)</f>
        <v>81029</v>
      </c>
      <c r="H10" s="564">
        <v>37353</v>
      </c>
      <c r="I10" s="564">
        <v>43676</v>
      </c>
      <c r="J10" s="565">
        <f t="shared" si="0"/>
        <v>1.018297663780428</v>
      </c>
      <c r="K10" s="564">
        <v>8562</v>
      </c>
      <c r="L10" s="564">
        <v>5954</v>
      </c>
      <c r="M10" s="564">
        <v>2608</v>
      </c>
      <c r="N10" s="564">
        <v>10018</v>
      </c>
      <c r="O10" s="564">
        <v>6047</v>
      </c>
      <c r="P10" s="564">
        <v>3971</v>
      </c>
      <c r="Q10" s="566">
        <v>1456</v>
      </c>
    </row>
    <row r="11" spans="2:22" s="211" customFormat="1" ht="26.25" customHeight="1" thickTop="1" x14ac:dyDescent="0.2">
      <c r="B11" s="705" t="s">
        <v>881</v>
      </c>
      <c r="C11" s="568" t="s">
        <v>598</v>
      </c>
      <c r="D11" s="569">
        <f>SUM(E11:F11)</f>
        <v>78935</v>
      </c>
      <c r="E11" s="569">
        <v>36829</v>
      </c>
      <c r="F11" s="569">
        <v>42106</v>
      </c>
      <c r="G11" s="569">
        <f>SUM(H11:I11)</f>
        <v>80450</v>
      </c>
      <c r="H11" s="569">
        <v>36889</v>
      </c>
      <c r="I11" s="569">
        <v>43561</v>
      </c>
      <c r="J11" s="570">
        <f t="shared" si="0"/>
        <v>1.0191930069044151</v>
      </c>
      <c r="K11" s="569">
        <v>8797</v>
      </c>
      <c r="L11" s="569">
        <v>5931</v>
      </c>
      <c r="M11" s="569">
        <v>2866</v>
      </c>
      <c r="N11" s="569">
        <v>10312</v>
      </c>
      <c r="O11" s="569">
        <v>5991</v>
      </c>
      <c r="P11" s="569">
        <v>4321</v>
      </c>
      <c r="Q11" s="571">
        <v>1515</v>
      </c>
    </row>
    <row r="12" spans="2:22" s="211" customFormat="1" ht="24.75" customHeight="1" x14ac:dyDescent="0.2">
      <c r="B12" s="705"/>
      <c r="C12" s="572" t="s">
        <v>602</v>
      </c>
      <c r="D12" s="564">
        <v>10415</v>
      </c>
      <c r="E12" s="564">
        <v>4844</v>
      </c>
      <c r="F12" s="564">
        <v>5571</v>
      </c>
      <c r="G12" s="564">
        <v>9299</v>
      </c>
      <c r="H12" s="564">
        <v>4119</v>
      </c>
      <c r="I12" s="564">
        <v>5180</v>
      </c>
      <c r="J12" s="565">
        <f t="shared" si="0"/>
        <v>0.89284685549687948</v>
      </c>
      <c r="K12" s="564">
        <v>2432</v>
      </c>
      <c r="L12" s="564">
        <v>1361</v>
      </c>
      <c r="M12" s="564">
        <v>1071</v>
      </c>
      <c r="N12" s="564">
        <v>1316</v>
      </c>
      <c r="O12" s="564">
        <v>636</v>
      </c>
      <c r="P12" s="564">
        <v>680</v>
      </c>
      <c r="Q12" s="573">
        <f t="shared" ref="Q12:Q20" si="1">N12-K12</f>
        <v>-1116</v>
      </c>
    </row>
    <row r="13" spans="2:22" s="211" customFormat="1" ht="26.25" customHeight="1" x14ac:dyDescent="0.2">
      <c r="B13" s="705"/>
      <c r="C13" s="572" t="s">
        <v>603</v>
      </c>
      <c r="D13" s="564">
        <v>5818</v>
      </c>
      <c r="E13" s="564">
        <v>2646</v>
      </c>
      <c r="F13" s="564">
        <v>3169</v>
      </c>
      <c r="G13" s="564">
        <v>5505</v>
      </c>
      <c r="H13" s="564">
        <v>2394</v>
      </c>
      <c r="I13" s="564">
        <v>3111</v>
      </c>
      <c r="J13" s="565">
        <f t="shared" si="0"/>
        <v>0.94620144379511861</v>
      </c>
      <c r="K13" s="564">
        <v>1441</v>
      </c>
      <c r="L13" s="564">
        <v>788</v>
      </c>
      <c r="M13" s="564">
        <v>653</v>
      </c>
      <c r="N13" s="564">
        <v>1131</v>
      </c>
      <c r="O13" s="564">
        <v>536</v>
      </c>
      <c r="P13" s="564">
        <v>595</v>
      </c>
      <c r="Q13" s="573">
        <f t="shared" si="1"/>
        <v>-310</v>
      </c>
    </row>
    <row r="14" spans="2:22" s="211" customFormat="1" ht="26.25" customHeight="1" x14ac:dyDescent="0.2">
      <c r="B14" s="705"/>
      <c r="C14" s="572" t="s">
        <v>604</v>
      </c>
      <c r="D14" s="564">
        <v>8853</v>
      </c>
      <c r="E14" s="564">
        <v>4087</v>
      </c>
      <c r="F14" s="564">
        <v>4766</v>
      </c>
      <c r="G14" s="564">
        <v>7441</v>
      </c>
      <c r="H14" s="564">
        <v>3210</v>
      </c>
      <c r="I14" s="564">
        <v>4231</v>
      </c>
      <c r="J14" s="565">
        <f t="shared" si="0"/>
        <v>0.84050604314921495</v>
      </c>
      <c r="K14" s="564">
        <v>2458</v>
      </c>
      <c r="L14" s="564">
        <v>1462</v>
      </c>
      <c r="M14" s="564">
        <v>996</v>
      </c>
      <c r="N14" s="564">
        <v>1046</v>
      </c>
      <c r="O14" s="564">
        <v>585</v>
      </c>
      <c r="P14" s="564">
        <v>461</v>
      </c>
      <c r="Q14" s="573">
        <f t="shared" si="1"/>
        <v>-1412</v>
      </c>
    </row>
    <row r="15" spans="2:22" s="211" customFormat="1" ht="26.25" customHeight="1" x14ac:dyDescent="0.2">
      <c r="B15" s="705"/>
      <c r="C15" s="572" t="s">
        <v>605</v>
      </c>
      <c r="D15" s="564">
        <v>4736</v>
      </c>
      <c r="E15" s="564">
        <v>2238</v>
      </c>
      <c r="F15" s="564">
        <v>2498</v>
      </c>
      <c r="G15" s="564">
        <v>3979</v>
      </c>
      <c r="H15" s="564">
        <v>1876</v>
      </c>
      <c r="I15" s="564">
        <v>2103</v>
      </c>
      <c r="J15" s="565">
        <f t="shared" si="0"/>
        <v>0.84016047297297303</v>
      </c>
      <c r="K15" s="564">
        <v>1487</v>
      </c>
      <c r="L15" s="564">
        <v>847</v>
      </c>
      <c r="M15" s="564">
        <v>640</v>
      </c>
      <c r="N15" s="564">
        <v>730</v>
      </c>
      <c r="O15" s="564">
        <v>485</v>
      </c>
      <c r="P15" s="564">
        <v>245</v>
      </c>
      <c r="Q15" s="573">
        <f t="shared" si="1"/>
        <v>-757</v>
      </c>
    </row>
    <row r="16" spans="2:22" s="211" customFormat="1" ht="26.25" customHeight="1" x14ac:dyDescent="0.2">
      <c r="B16" s="705"/>
      <c r="C16" s="572" t="s">
        <v>606</v>
      </c>
      <c r="D16" s="564">
        <v>9125</v>
      </c>
      <c r="E16" s="564">
        <v>4456</v>
      </c>
      <c r="F16" s="564">
        <v>4669</v>
      </c>
      <c r="G16" s="564">
        <v>7556</v>
      </c>
      <c r="H16" s="564">
        <v>3544</v>
      </c>
      <c r="I16" s="564">
        <v>4012</v>
      </c>
      <c r="J16" s="565">
        <f t="shared" si="0"/>
        <v>0.82805479452054798</v>
      </c>
      <c r="K16" s="564">
        <v>2035</v>
      </c>
      <c r="L16" s="564">
        <v>1202</v>
      </c>
      <c r="M16" s="564">
        <v>833</v>
      </c>
      <c r="N16" s="564">
        <v>466</v>
      </c>
      <c r="O16" s="564">
        <v>290</v>
      </c>
      <c r="P16" s="564">
        <v>176</v>
      </c>
      <c r="Q16" s="573">
        <f t="shared" si="1"/>
        <v>-1569</v>
      </c>
    </row>
    <row r="17" spans="2:17" s="211" customFormat="1" ht="26.25" customHeight="1" x14ac:dyDescent="0.2">
      <c r="B17" s="705"/>
      <c r="C17" s="572" t="s">
        <v>607</v>
      </c>
      <c r="D17" s="564">
        <v>7402</v>
      </c>
      <c r="E17" s="564">
        <v>3589</v>
      </c>
      <c r="F17" s="564">
        <v>3813</v>
      </c>
      <c r="G17" s="564">
        <v>6870</v>
      </c>
      <c r="H17" s="564">
        <v>3388</v>
      </c>
      <c r="I17" s="564">
        <v>3482</v>
      </c>
      <c r="J17" s="565">
        <f t="shared" si="0"/>
        <v>0.92812753309916241</v>
      </c>
      <c r="K17" s="564">
        <v>1542</v>
      </c>
      <c r="L17" s="564">
        <v>883</v>
      </c>
      <c r="M17" s="564">
        <v>659</v>
      </c>
      <c r="N17" s="564">
        <v>1010</v>
      </c>
      <c r="O17" s="564">
        <v>682</v>
      </c>
      <c r="P17" s="564">
        <v>328</v>
      </c>
      <c r="Q17" s="573">
        <f t="shared" si="1"/>
        <v>-532</v>
      </c>
    </row>
    <row r="18" spans="2:17" s="211" customFormat="1" ht="26.25" customHeight="1" x14ac:dyDescent="0.2">
      <c r="B18" s="705"/>
      <c r="C18" s="572" t="s">
        <v>608</v>
      </c>
      <c r="D18" s="564">
        <v>6155</v>
      </c>
      <c r="E18" s="564">
        <v>2868</v>
      </c>
      <c r="F18" s="564">
        <v>3287</v>
      </c>
      <c r="G18" s="564">
        <v>5746</v>
      </c>
      <c r="H18" s="564">
        <v>2535</v>
      </c>
      <c r="I18" s="564">
        <v>3211</v>
      </c>
      <c r="J18" s="565">
        <f t="shared" si="0"/>
        <v>0.93354995938261576</v>
      </c>
      <c r="K18" s="564">
        <v>1148</v>
      </c>
      <c r="L18" s="564">
        <v>684</v>
      </c>
      <c r="M18" s="564">
        <v>464</v>
      </c>
      <c r="N18" s="564">
        <v>739</v>
      </c>
      <c r="O18" s="564">
        <v>351</v>
      </c>
      <c r="P18" s="564">
        <v>388</v>
      </c>
      <c r="Q18" s="573">
        <f t="shared" si="1"/>
        <v>-409</v>
      </c>
    </row>
    <row r="19" spans="2:17" s="211" customFormat="1" ht="26.25" customHeight="1" x14ac:dyDescent="0.2">
      <c r="B19" s="706"/>
      <c r="C19" s="572" t="s">
        <v>609</v>
      </c>
      <c r="D19" s="564">
        <v>2698</v>
      </c>
      <c r="E19" s="564">
        <v>1277</v>
      </c>
      <c r="F19" s="564">
        <v>1421</v>
      </c>
      <c r="G19" s="564">
        <v>2452</v>
      </c>
      <c r="H19" s="564">
        <v>1178</v>
      </c>
      <c r="I19" s="564">
        <v>1274</v>
      </c>
      <c r="J19" s="565">
        <f>+G19/D19</f>
        <v>0.90882134914751667</v>
      </c>
      <c r="K19" s="564">
        <v>504</v>
      </c>
      <c r="L19" s="564">
        <v>272</v>
      </c>
      <c r="M19" s="564">
        <v>232</v>
      </c>
      <c r="N19" s="564">
        <v>258</v>
      </c>
      <c r="O19" s="564">
        <v>173</v>
      </c>
      <c r="P19" s="564">
        <v>85</v>
      </c>
      <c r="Q19" s="573">
        <f>N19-K19</f>
        <v>-246</v>
      </c>
    </row>
    <row r="20" spans="2:17" s="211" customFormat="1" ht="26.25" customHeight="1" x14ac:dyDescent="0.2">
      <c r="B20" s="705"/>
      <c r="C20" s="574" t="s">
        <v>54</v>
      </c>
      <c r="D20" s="575">
        <f t="shared" ref="D20:I20" si="2">SUM(D11:D19)</f>
        <v>134137</v>
      </c>
      <c r="E20" s="575">
        <f t="shared" si="2"/>
        <v>62834</v>
      </c>
      <c r="F20" s="575">
        <f t="shared" si="2"/>
        <v>71300</v>
      </c>
      <c r="G20" s="575">
        <f t="shared" si="2"/>
        <v>129298</v>
      </c>
      <c r="H20" s="575">
        <f t="shared" si="2"/>
        <v>59133</v>
      </c>
      <c r="I20" s="575">
        <f t="shared" si="2"/>
        <v>70165</v>
      </c>
      <c r="J20" s="576">
        <f>+G20/D20</f>
        <v>0.96392494240962601</v>
      </c>
      <c r="K20" s="575">
        <f t="shared" ref="K20:P20" si="3">SUM(K11:K19)</f>
        <v>21844</v>
      </c>
      <c r="L20" s="575">
        <f t="shared" si="3"/>
        <v>13430</v>
      </c>
      <c r="M20" s="575">
        <f t="shared" si="3"/>
        <v>8414</v>
      </c>
      <c r="N20" s="575">
        <f t="shared" si="3"/>
        <v>17008</v>
      </c>
      <c r="O20" s="575">
        <f t="shared" si="3"/>
        <v>9729</v>
      </c>
      <c r="P20" s="575">
        <f t="shared" si="3"/>
        <v>7279</v>
      </c>
      <c r="Q20" s="577">
        <f t="shared" si="1"/>
        <v>-4836</v>
      </c>
    </row>
    <row r="21" spans="2:17" s="211" customFormat="1" ht="26.25" customHeight="1" x14ac:dyDescent="0.2">
      <c r="B21" s="578"/>
      <c r="C21" s="579" t="s">
        <v>598</v>
      </c>
      <c r="D21" s="564">
        <v>128367</v>
      </c>
      <c r="E21" s="564">
        <v>59853</v>
      </c>
      <c r="F21" s="564">
        <v>68514</v>
      </c>
      <c r="G21" s="564">
        <v>123985</v>
      </c>
      <c r="H21" s="564">
        <v>56199</v>
      </c>
      <c r="I21" s="564">
        <v>67786</v>
      </c>
      <c r="J21" s="565">
        <v>0.96599999999999997</v>
      </c>
      <c r="K21" s="564">
        <v>10278</v>
      </c>
      <c r="L21" s="564">
        <v>7352</v>
      </c>
      <c r="M21" s="564">
        <v>2926</v>
      </c>
      <c r="N21" s="564">
        <v>5915</v>
      </c>
      <c r="O21" s="564">
        <v>3699</v>
      </c>
      <c r="P21" s="564">
        <v>2216</v>
      </c>
      <c r="Q21" s="580" t="s">
        <v>610</v>
      </c>
    </row>
    <row r="22" spans="2:17" s="211" customFormat="1" ht="26.25" customHeight="1" x14ac:dyDescent="0.2">
      <c r="B22" s="344" t="s">
        <v>17</v>
      </c>
      <c r="C22" s="581" t="s">
        <v>609</v>
      </c>
      <c r="D22" s="564">
        <v>2552</v>
      </c>
      <c r="E22" s="564">
        <v>1205</v>
      </c>
      <c r="F22" s="564">
        <v>1347</v>
      </c>
      <c r="G22" s="564">
        <v>2272</v>
      </c>
      <c r="H22" s="564">
        <v>1086</v>
      </c>
      <c r="I22" s="564">
        <v>1186</v>
      </c>
      <c r="J22" s="565">
        <v>0.89</v>
      </c>
      <c r="K22" s="564">
        <v>500</v>
      </c>
      <c r="L22" s="564">
        <v>259</v>
      </c>
      <c r="M22" s="564">
        <v>241</v>
      </c>
      <c r="N22" s="564">
        <v>222</v>
      </c>
      <c r="O22" s="564">
        <v>141</v>
      </c>
      <c r="P22" s="564">
        <v>81</v>
      </c>
      <c r="Q22" s="580" t="s">
        <v>611</v>
      </c>
    </row>
    <row r="23" spans="2:17" ht="25.5" customHeight="1" x14ac:dyDescent="0.2">
      <c r="B23" s="582"/>
      <c r="C23" s="583" t="s">
        <v>54</v>
      </c>
      <c r="D23" s="584">
        <f t="shared" ref="D23:I23" si="4">SUM(D21:D22)</f>
        <v>130919</v>
      </c>
      <c r="E23" s="584">
        <f t="shared" si="4"/>
        <v>61058</v>
      </c>
      <c r="F23" s="584">
        <f t="shared" si="4"/>
        <v>69861</v>
      </c>
      <c r="G23" s="584">
        <f t="shared" si="4"/>
        <v>126257</v>
      </c>
      <c r="H23" s="584">
        <f t="shared" si="4"/>
        <v>57285</v>
      </c>
      <c r="I23" s="584">
        <f t="shared" si="4"/>
        <v>68972</v>
      </c>
      <c r="J23" s="585">
        <v>0.97</v>
      </c>
      <c r="K23" s="584">
        <f t="shared" ref="K23:P23" si="5">SUM(K21:K22)</f>
        <v>10778</v>
      </c>
      <c r="L23" s="584">
        <f t="shared" si="5"/>
        <v>7611</v>
      </c>
      <c r="M23" s="584">
        <f t="shared" si="5"/>
        <v>3167</v>
      </c>
      <c r="N23" s="584">
        <f t="shared" si="5"/>
        <v>6137</v>
      </c>
      <c r="O23" s="584">
        <f t="shared" si="5"/>
        <v>3840</v>
      </c>
      <c r="P23" s="584">
        <f t="shared" si="5"/>
        <v>2297</v>
      </c>
      <c r="Q23" s="586" t="s">
        <v>612</v>
      </c>
    </row>
    <row r="24" spans="2:17" s="211" customFormat="1" ht="26.25" customHeight="1" x14ac:dyDescent="0.2">
      <c r="B24" s="344" t="s">
        <v>22</v>
      </c>
      <c r="C24" s="581" t="s">
        <v>598</v>
      </c>
      <c r="D24" s="564">
        <f>E24+F24</f>
        <v>126926</v>
      </c>
      <c r="E24" s="564">
        <v>59221</v>
      </c>
      <c r="F24" s="564">
        <v>67705</v>
      </c>
      <c r="G24" s="564">
        <f>H24+I24</f>
        <v>122634</v>
      </c>
      <c r="H24" s="564">
        <v>55737</v>
      </c>
      <c r="I24" s="564">
        <v>66897</v>
      </c>
      <c r="J24" s="565">
        <v>0.96599999999999997</v>
      </c>
      <c r="K24" s="564">
        <f>L24+M24</f>
        <v>9918</v>
      </c>
      <c r="L24" s="564">
        <v>7049</v>
      </c>
      <c r="M24" s="564">
        <v>2869</v>
      </c>
      <c r="N24" s="564">
        <f>O24+P24</f>
        <v>5626</v>
      </c>
      <c r="O24" s="564">
        <v>3565</v>
      </c>
      <c r="P24" s="564">
        <v>2061</v>
      </c>
      <c r="Q24" s="580" t="s">
        <v>613</v>
      </c>
    </row>
    <row r="25" spans="2:17" s="211" customFormat="1" ht="26.25" customHeight="1" x14ac:dyDescent="0.2">
      <c r="B25" s="578" t="s">
        <v>27</v>
      </c>
      <c r="C25" s="568" t="s">
        <v>598</v>
      </c>
      <c r="D25" s="569">
        <f>E25+F25</f>
        <v>122785</v>
      </c>
      <c r="E25" s="569">
        <v>57547</v>
      </c>
      <c r="F25" s="569">
        <v>65238</v>
      </c>
      <c r="G25" s="569">
        <f>D25-K25+N25</f>
        <v>118547</v>
      </c>
      <c r="H25" s="569">
        <v>54168</v>
      </c>
      <c r="I25" s="569">
        <v>64379</v>
      </c>
      <c r="J25" s="570">
        <v>0.96499999999999997</v>
      </c>
      <c r="K25" s="569">
        <v>10384</v>
      </c>
      <c r="L25" s="569">
        <v>7278</v>
      </c>
      <c r="M25" s="569">
        <v>3106</v>
      </c>
      <c r="N25" s="569">
        <v>6146</v>
      </c>
      <c r="O25" s="569">
        <v>3899</v>
      </c>
      <c r="P25" s="569">
        <v>2247</v>
      </c>
      <c r="Q25" s="587">
        <f>N25-K25</f>
        <v>-4238</v>
      </c>
    </row>
    <row r="26" spans="2:17" s="211" customFormat="1" ht="26.25" customHeight="1" thickBot="1" x14ac:dyDescent="0.25">
      <c r="B26" s="588" t="s">
        <v>880</v>
      </c>
      <c r="C26" s="589" t="s">
        <v>882</v>
      </c>
      <c r="D26" s="590">
        <f>E26+F26</f>
        <v>117373</v>
      </c>
      <c r="E26" s="590">
        <v>55015</v>
      </c>
      <c r="F26" s="590">
        <v>62358</v>
      </c>
      <c r="G26" s="590">
        <f>D26-K26+N26</f>
        <v>113603</v>
      </c>
      <c r="H26" s="590">
        <v>52046</v>
      </c>
      <c r="I26" s="590">
        <v>61557</v>
      </c>
      <c r="J26" s="591">
        <f>+G26/D26</f>
        <v>0.96788017687202332</v>
      </c>
      <c r="K26" s="590">
        <f>L26+M26</f>
        <v>10062</v>
      </c>
      <c r="L26" s="590">
        <v>6908</v>
      </c>
      <c r="M26" s="590">
        <v>3154</v>
      </c>
      <c r="N26" s="590">
        <f>O26+P26</f>
        <v>6292</v>
      </c>
      <c r="O26" s="590">
        <v>3939</v>
      </c>
      <c r="P26" s="590">
        <v>2353</v>
      </c>
      <c r="Q26" s="592">
        <f>N26-K26</f>
        <v>-3770</v>
      </c>
    </row>
    <row r="27" spans="2:17" s="211" customFormat="1" ht="9" customHeight="1" x14ac:dyDescent="0.2">
      <c r="B27" s="212"/>
      <c r="C27" s="218"/>
      <c r="D27" s="214"/>
      <c r="E27" s="214"/>
      <c r="F27" s="214"/>
      <c r="G27" s="214"/>
      <c r="H27" s="214"/>
      <c r="I27" s="214"/>
      <c r="J27" s="219"/>
      <c r="K27" s="214"/>
      <c r="L27" s="214"/>
      <c r="M27" s="214"/>
      <c r="N27" s="214"/>
      <c r="O27" s="214"/>
      <c r="P27" s="214"/>
      <c r="Q27" s="220"/>
    </row>
    <row r="28" spans="2:17" ht="18" customHeight="1" x14ac:dyDescent="0.2">
      <c r="B28" s="221" t="s">
        <v>614</v>
      </c>
      <c r="C28" s="214"/>
    </row>
    <row r="29" spans="2:17" ht="18" customHeight="1" x14ac:dyDescent="0.2"/>
  </sheetData>
  <mergeCells count="12">
    <mergeCell ref="C7:C10"/>
    <mergeCell ref="B11:B20"/>
    <mergeCell ref="B2:Q2"/>
    <mergeCell ref="B4:B6"/>
    <mergeCell ref="C4:C6"/>
    <mergeCell ref="D4:F5"/>
    <mergeCell ref="G4:I5"/>
    <mergeCell ref="J4:J6"/>
    <mergeCell ref="K4:M4"/>
    <mergeCell ref="N4:P4"/>
    <mergeCell ref="K5:M5"/>
    <mergeCell ref="N5:P5"/>
  </mergeCells>
  <phoneticPr fontId="2"/>
  <printOptions horizontalCentered="1"/>
  <pageMargins left="0.39370078740157483" right="0.39370078740157483" top="0.39370078740157483" bottom="0.31496062992125984" header="0.39370078740157483" footer="0.3937007874015748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0"/>
  <sheetViews>
    <sheetView view="pageBreakPreview" zoomScaleNormal="100" zoomScaleSheetLayoutView="100" workbookViewId="0"/>
  </sheetViews>
  <sheetFormatPr defaultColWidth="9" defaultRowHeight="13" x14ac:dyDescent="0.2"/>
  <cols>
    <col min="1" max="1" width="2" style="1" customWidth="1"/>
    <col min="2" max="2" width="5.36328125" style="1" customWidth="1"/>
    <col min="3" max="3" width="14.90625" style="1" customWidth="1"/>
    <col min="4" max="6" width="24.08984375" style="1" customWidth="1"/>
    <col min="7" max="16384" width="9" style="1"/>
  </cols>
  <sheetData>
    <row r="1" spans="2:6" ht="24" customHeight="1" x14ac:dyDescent="0.2">
      <c r="B1" s="198" t="s">
        <v>514</v>
      </c>
      <c r="C1" s="198"/>
      <c r="D1" s="198"/>
      <c r="E1" s="198"/>
      <c r="F1" s="181" t="s">
        <v>515</v>
      </c>
    </row>
    <row r="2" spans="2:6" ht="11.25" customHeight="1" thickBot="1" x14ac:dyDescent="0.25">
      <c r="B2" s="723"/>
      <c r="C2" s="723"/>
      <c r="D2" s="723"/>
      <c r="E2" s="181"/>
      <c r="F2" s="181"/>
    </row>
    <row r="3" spans="2:6" ht="20" customHeight="1" thickBot="1" x14ac:dyDescent="0.25">
      <c r="B3" s="596"/>
      <c r="C3" s="597"/>
      <c r="D3" s="598" t="s">
        <v>2</v>
      </c>
      <c r="E3" s="598" t="s">
        <v>411</v>
      </c>
      <c r="F3" s="599" t="s">
        <v>412</v>
      </c>
    </row>
    <row r="4" spans="2:6" s="197" customFormat="1" ht="17.5" customHeight="1" x14ac:dyDescent="0.2">
      <c r="B4" s="724" t="s">
        <v>516</v>
      </c>
      <c r="C4" s="725"/>
      <c r="D4" s="199">
        <f>SUM(D5,D26)</f>
        <v>6151</v>
      </c>
      <c r="E4" s="199">
        <f t="shared" ref="E4:F4" si="0">SUM(E5,E26)</f>
        <v>5653</v>
      </c>
      <c r="F4" s="200">
        <f t="shared" si="0"/>
        <v>498</v>
      </c>
    </row>
    <row r="5" spans="2:6" s="197" customFormat="1" ht="17.5" customHeight="1" x14ac:dyDescent="0.2">
      <c r="B5" s="726" t="s">
        <v>418</v>
      </c>
      <c r="C5" s="727"/>
      <c r="D5" s="201">
        <f>SUM(D6:D25)</f>
        <v>4133</v>
      </c>
      <c r="E5" s="202">
        <f t="shared" ref="E5:F5" si="1">SUM(E6:E25)</f>
        <v>3892</v>
      </c>
      <c r="F5" s="203">
        <f t="shared" si="1"/>
        <v>241</v>
      </c>
    </row>
    <row r="6" spans="2:6" s="197" customFormat="1" ht="17.5" customHeight="1" x14ac:dyDescent="0.2">
      <c r="B6" s="190" t="s">
        <v>517</v>
      </c>
      <c r="C6" s="191" t="s">
        <v>420</v>
      </c>
      <c r="D6" s="204">
        <v>578</v>
      </c>
      <c r="E6" s="204">
        <v>555</v>
      </c>
      <c r="F6" s="205">
        <v>23</v>
      </c>
    </row>
    <row r="7" spans="2:6" s="197" customFormat="1" ht="17.5" customHeight="1" x14ac:dyDescent="0.2">
      <c r="B7" s="190" t="s">
        <v>518</v>
      </c>
      <c r="C7" s="191" t="s">
        <v>519</v>
      </c>
      <c r="D7" s="204" t="s">
        <v>431</v>
      </c>
      <c r="E7" s="204" t="s">
        <v>431</v>
      </c>
      <c r="F7" s="205" t="s">
        <v>431</v>
      </c>
    </row>
    <row r="8" spans="2:6" s="197" customFormat="1" ht="17.5" customHeight="1" x14ac:dyDescent="0.2">
      <c r="B8" s="190" t="s">
        <v>520</v>
      </c>
      <c r="C8" s="191" t="s">
        <v>521</v>
      </c>
      <c r="D8" s="204">
        <v>33</v>
      </c>
      <c r="E8" s="204">
        <v>31</v>
      </c>
      <c r="F8" s="205">
        <v>2</v>
      </c>
    </row>
    <row r="9" spans="2:6" s="197" customFormat="1" ht="17.5" customHeight="1" x14ac:dyDescent="0.2">
      <c r="B9" s="190" t="s">
        <v>522</v>
      </c>
      <c r="C9" s="191" t="s">
        <v>424</v>
      </c>
      <c r="D9" s="204">
        <v>507</v>
      </c>
      <c r="E9" s="204">
        <v>480</v>
      </c>
      <c r="F9" s="205">
        <v>27</v>
      </c>
    </row>
    <row r="10" spans="2:6" s="197" customFormat="1" ht="17.5" customHeight="1" x14ac:dyDescent="0.2">
      <c r="B10" s="190" t="s">
        <v>523</v>
      </c>
      <c r="C10" s="191" t="s">
        <v>426</v>
      </c>
      <c r="D10" s="204">
        <v>1160</v>
      </c>
      <c r="E10" s="204">
        <v>1103</v>
      </c>
      <c r="F10" s="205">
        <v>57</v>
      </c>
    </row>
    <row r="11" spans="2:6" s="197" customFormat="1" ht="17.5" customHeight="1" x14ac:dyDescent="0.2">
      <c r="B11" s="190" t="s">
        <v>524</v>
      </c>
      <c r="C11" s="191" t="s">
        <v>428</v>
      </c>
      <c r="D11" s="204">
        <v>261</v>
      </c>
      <c r="E11" s="204">
        <v>256</v>
      </c>
      <c r="F11" s="205">
        <v>5</v>
      </c>
    </row>
    <row r="12" spans="2:6" s="197" customFormat="1" ht="17.5" customHeight="1" x14ac:dyDescent="0.2">
      <c r="B12" s="190" t="s">
        <v>525</v>
      </c>
      <c r="C12" s="191" t="s">
        <v>430</v>
      </c>
      <c r="D12" s="204">
        <v>36</v>
      </c>
      <c r="E12" s="204">
        <v>36</v>
      </c>
      <c r="F12" s="205" t="s">
        <v>431</v>
      </c>
    </row>
    <row r="13" spans="2:6" s="197" customFormat="1" ht="17.5" customHeight="1" x14ac:dyDescent="0.2">
      <c r="B13" s="393" t="s">
        <v>526</v>
      </c>
      <c r="C13" s="191" t="s">
        <v>433</v>
      </c>
      <c r="D13" s="204">
        <v>350</v>
      </c>
      <c r="E13" s="204">
        <v>332</v>
      </c>
      <c r="F13" s="205">
        <v>18</v>
      </c>
    </row>
    <row r="14" spans="2:6" s="197" customFormat="1" ht="17.5" customHeight="1" x14ac:dyDescent="0.2">
      <c r="B14" s="393" t="s">
        <v>527</v>
      </c>
      <c r="C14" s="191" t="s">
        <v>435</v>
      </c>
      <c r="D14" s="204">
        <v>44</v>
      </c>
      <c r="E14" s="204">
        <v>44</v>
      </c>
      <c r="F14" s="205" t="s">
        <v>431</v>
      </c>
    </row>
    <row r="15" spans="2:6" s="197" customFormat="1" ht="17.5" customHeight="1" x14ac:dyDescent="0.2">
      <c r="B15" s="393" t="s">
        <v>528</v>
      </c>
      <c r="C15" s="191" t="s">
        <v>529</v>
      </c>
      <c r="D15" s="204">
        <v>27</v>
      </c>
      <c r="E15" s="204">
        <v>27</v>
      </c>
      <c r="F15" s="205" t="s">
        <v>431</v>
      </c>
    </row>
    <row r="16" spans="2:6" s="197" customFormat="1" ht="17.5" customHeight="1" x14ac:dyDescent="0.2">
      <c r="B16" s="393" t="s">
        <v>530</v>
      </c>
      <c r="C16" s="191" t="s">
        <v>531</v>
      </c>
      <c r="D16" s="204">
        <v>13</v>
      </c>
      <c r="E16" s="204">
        <v>13</v>
      </c>
      <c r="F16" s="205" t="s">
        <v>431</v>
      </c>
    </row>
    <row r="17" spans="2:6" s="197" customFormat="1" ht="17.5" customHeight="1" x14ac:dyDescent="0.2">
      <c r="B17" s="190" t="s">
        <v>532</v>
      </c>
      <c r="C17" s="191" t="s">
        <v>441</v>
      </c>
      <c r="D17" s="204">
        <v>8</v>
      </c>
      <c r="E17" s="204">
        <v>8</v>
      </c>
      <c r="F17" s="205" t="s">
        <v>431</v>
      </c>
    </row>
    <row r="18" spans="2:6" s="197" customFormat="1" ht="17.5" customHeight="1" x14ac:dyDescent="0.2">
      <c r="B18" s="190" t="s">
        <v>533</v>
      </c>
      <c r="C18" s="191" t="s">
        <v>443</v>
      </c>
      <c r="D18" s="204">
        <v>6</v>
      </c>
      <c r="E18" s="204">
        <v>6</v>
      </c>
      <c r="F18" s="205" t="s">
        <v>431</v>
      </c>
    </row>
    <row r="19" spans="2:6" s="197" customFormat="1" ht="17.5" customHeight="1" x14ac:dyDescent="0.2">
      <c r="B19" s="190" t="s">
        <v>534</v>
      </c>
      <c r="C19" s="191" t="s">
        <v>445</v>
      </c>
      <c r="D19" s="204">
        <v>11</v>
      </c>
      <c r="E19" s="204">
        <v>11</v>
      </c>
      <c r="F19" s="205" t="s">
        <v>431</v>
      </c>
    </row>
    <row r="20" spans="2:6" s="197" customFormat="1" ht="17.5" customHeight="1" x14ac:dyDescent="0.2">
      <c r="B20" s="190" t="s">
        <v>535</v>
      </c>
      <c r="C20" s="191" t="s">
        <v>447</v>
      </c>
      <c r="D20" s="204">
        <v>883</v>
      </c>
      <c r="E20" s="204">
        <v>777</v>
      </c>
      <c r="F20" s="205">
        <v>106</v>
      </c>
    </row>
    <row r="21" spans="2:6" s="197" customFormat="1" ht="17.5" customHeight="1" x14ac:dyDescent="0.2">
      <c r="B21" s="393" t="s">
        <v>536</v>
      </c>
      <c r="C21" s="191" t="s">
        <v>449</v>
      </c>
      <c r="D21" s="204">
        <v>86</v>
      </c>
      <c r="E21" s="204">
        <v>85</v>
      </c>
      <c r="F21" s="205">
        <v>1</v>
      </c>
    </row>
    <row r="22" spans="2:6" s="197" customFormat="1" ht="17.5" customHeight="1" x14ac:dyDescent="0.2">
      <c r="B22" s="393" t="s">
        <v>537</v>
      </c>
      <c r="C22" s="191" t="s">
        <v>538</v>
      </c>
      <c r="D22" s="204">
        <v>22</v>
      </c>
      <c r="E22" s="204">
        <v>21</v>
      </c>
      <c r="F22" s="205">
        <v>1</v>
      </c>
    </row>
    <row r="23" spans="2:6" s="197" customFormat="1" ht="17.5" customHeight="1" x14ac:dyDescent="0.2">
      <c r="B23" s="393" t="s">
        <v>539</v>
      </c>
      <c r="C23" s="191" t="s">
        <v>540</v>
      </c>
      <c r="D23" s="204">
        <v>54</v>
      </c>
      <c r="E23" s="204">
        <v>54</v>
      </c>
      <c r="F23" s="205" t="s">
        <v>431</v>
      </c>
    </row>
    <row r="24" spans="2:6" s="197" customFormat="1" ht="17.5" customHeight="1" x14ac:dyDescent="0.2">
      <c r="B24" s="393" t="s">
        <v>541</v>
      </c>
      <c r="C24" s="191" t="s">
        <v>542</v>
      </c>
      <c r="D24" s="204">
        <v>48</v>
      </c>
      <c r="E24" s="204">
        <v>47</v>
      </c>
      <c r="F24" s="205">
        <v>1</v>
      </c>
    </row>
    <row r="25" spans="2:6" s="197" customFormat="1" ht="17.5" customHeight="1" x14ac:dyDescent="0.2">
      <c r="B25" s="393" t="s">
        <v>543</v>
      </c>
      <c r="C25" s="191" t="s">
        <v>457</v>
      </c>
      <c r="D25" s="204">
        <v>6</v>
      </c>
      <c r="E25" s="204">
        <v>6</v>
      </c>
      <c r="F25" s="205" t="s">
        <v>431</v>
      </c>
    </row>
    <row r="26" spans="2:6" s="197" customFormat="1" ht="17.5" customHeight="1" x14ac:dyDescent="0.2">
      <c r="B26" s="726" t="s">
        <v>458</v>
      </c>
      <c r="C26" s="727"/>
      <c r="D26" s="204">
        <f>SUM(D27,D28,D48,D55,D56,D57)</f>
        <v>2018</v>
      </c>
      <c r="E26" s="204">
        <f t="shared" ref="E26:F26" si="2">SUM(E27,E28,E48,E55,E56,E57)</f>
        <v>1761</v>
      </c>
      <c r="F26" s="205">
        <f t="shared" si="2"/>
        <v>257</v>
      </c>
    </row>
    <row r="27" spans="2:6" s="197" customFormat="1" ht="17.5" customHeight="1" x14ac:dyDescent="0.2">
      <c r="B27" s="190" t="s">
        <v>544</v>
      </c>
      <c r="C27" s="191" t="s">
        <v>545</v>
      </c>
      <c r="D27" s="204">
        <v>7</v>
      </c>
      <c r="E27" s="204">
        <v>7</v>
      </c>
      <c r="F27" s="205" t="s">
        <v>886</v>
      </c>
    </row>
    <row r="28" spans="2:6" s="197" customFormat="1" ht="17.5" customHeight="1" x14ac:dyDescent="0.2">
      <c r="B28" s="190" t="s">
        <v>546</v>
      </c>
      <c r="C28" s="191" t="s">
        <v>547</v>
      </c>
      <c r="D28" s="204">
        <v>1631</v>
      </c>
      <c r="E28" s="204">
        <v>1414</v>
      </c>
      <c r="F28" s="205">
        <v>217</v>
      </c>
    </row>
    <row r="29" spans="2:6" s="197" customFormat="1" ht="17.5" customHeight="1" x14ac:dyDescent="0.2">
      <c r="B29" s="190" t="s">
        <v>548</v>
      </c>
      <c r="C29" s="191" t="s">
        <v>549</v>
      </c>
      <c r="D29" s="204">
        <v>26</v>
      </c>
      <c r="E29" s="204">
        <v>17</v>
      </c>
      <c r="F29" s="205">
        <v>9</v>
      </c>
    </row>
    <row r="30" spans="2:6" s="197" customFormat="1" ht="17.5" customHeight="1" x14ac:dyDescent="0.2">
      <c r="B30" s="190" t="s">
        <v>550</v>
      </c>
      <c r="C30" s="191" t="s">
        <v>471</v>
      </c>
      <c r="D30" s="204">
        <v>793</v>
      </c>
      <c r="E30" s="204">
        <v>633</v>
      </c>
      <c r="F30" s="205">
        <v>160</v>
      </c>
    </row>
    <row r="31" spans="2:6" s="197" customFormat="1" ht="17.5" customHeight="1" x14ac:dyDescent="0.2">
      <c r="B31" s="190" t="s">
        <v>551</v>
      </c>
      <c r="C31" s="191" t="s">
        <v>473</v>
      </c>
      <c r="D31" s="204">
        <v>58</v>
      </c>
      <c r="E31" s="204">
        <v>48</v>
      </c>
      <c r="F31" s="205">
        <v>10</v>
      </c>
    </row>
    <row r="32" spans="2:6" s="197" customFormat="1" ht="17.5" customHeight="1" x14ac:dyDescent="0.2">
      <c r="B32" s="190" t="s">
        <v>552</v>
      </c>
      <c r="C32" s="191" t="s">
        <v>475</v>
      </c>
      <c r="D32" s="204">
        <v>30</v>
      </c>
      <c r="E32" s="204">
        <v>23</v>
      </c>
      <c r="F32" s="205">
        <v>7</v>
      </c>
    </row>
    <row r="33" spans="2:6" s="197" customFormat="1" ht="17.5" customHeight="1" x14ac:dyDescent="0.2">
      <c r="B33" s="190" t="s">
        <v>553</v>
      </c>
      <c r="C33" s="191" t="s">
        <v>477</v>
      </c>
      <c r="D33" s="204">
        <v>121</v>
      </c>
      <c r="E33" s="204">
        <v>82</v>
      </c>
      <c r="F33" s="205">
        <v>39</v>
      </c>
    </row>
    <row r="34" spans="2:6" s="197" customFormat="1" ht="17.5" customHeight="1" x14ac:dyDescent="0.2">
      <c r="B34" s="190" t="s">
        <v>554</v>
      </c>
      <c r="C34" s="191" t="s">
        <v>479</v>
      </c>
      <c r="D34" s="204">
        <v>55</v>
      </c>
      <c r="E34" s="204">
        <v>40</v>
      </c>
      <c r="F34" s="205">
        <v>15</v>
      </c>
    </row>
    <row r="35" spans="2:6" s="197" customFormat="1" ht="17.5" customHeight="1" x14ac:dyDescent="0.2">
      <c r="B35" s="190" t="s">
        <v>555</v>
      </c>
      <c r="C35" s="191" t="s">
        <v>481</v>
      </c>
      <c r="D35" s="204">
        <v>304</v>
      </c>
      <c r="E35" s="204">
        <v>266</v>
      </c>
      <c r="F35" s="205">
        <v>38</v>
      </c>
    </row>
    <row r="36" spans="2:6" s="197" customFormat="1" ht="17.5" customHeight="1" x14ac:dyDescent="0.2">
      <c r="B36" s="190" t="s">
        <v>556</v>
      </c>
      <c r="C36" s="191" t="s">
        <v>483</v>
      </c>
      <c r="D36" s="204">
        <v>48</v>
      </c>
      <c r="E36" s="204">
        <v>40</v>
      </c>
      <c r="F36" s="205">
        <v>8</v>
      </c>
    </row>
    <row r="37" spans="2:6" s="197" customFormat="1" ht="17.5" customHeight="1" x14ac:dyDescent="0.2">
      <c r="B37" s="190" t="s">
        <v>557</v>
      </c>
      <c r="C37" s="191" t="s">
        <v>485</v>
      </c>
      <c r="D37" s="204">
        <v>177</v>
      </c>
      <c r="E37" s="204">
        <v>134</v>
      </c>
      <c r="F37" s="205">
        <v>43</v>
      </c>
    </row>
    <row r="38" spans="2:6" s="197" customFormat="1" ht="17.5" customHeight="1" x14ac:dyDescent="0.2">
      <c r="B38" s="190" t="s">
        <v>518</v>
      </c>
      <c r="C38" s="191" t="s">
        <v>487</v>
      </c>
      <c r="D38" s="204">
        <v>3</v>
      </c>
      <c r="E38" s="204">
        <v>3</v>
      </c>
      <c r="F38" s="205" t="s">
        <v>431</v>
      </c>
    </row>
    <row r="39" spans="2:6" s="197" customFormat="1" ht="17.5" customHeight="1" x14ac:dyDescent="0.2">
      <c r="B39" s="190" t="s">
        <v>520</v>
      </c>
      <c r="C39" s="191" t="s">
        <v>489</v>
      </c>
      <c r="D39" s="204">
        <v>40</v>
      </c>
      <c r="E39" s="204">
        <v>39</v>
      </c>
      <c r="F39" s="205">
        <v>1</v>
      </c>
    </row>
    <row r="40" spans="2:6" s="197" customFormat="1" ht="17.5" customHeight="1" x14ac:dyDescent="0.2">
      <c r="B40" s="190" t="s">
        <v>525</v>
      </c>
      <c r="C40" s="191" t="s">
        <v>558</v>
      </c>
      <c r="D40" s="204">
        <v>8</v>
      </c>
      <c r="E40" s="204">
        <v>6</v>
      </c>
      <c r="F40" s="205">
        <v>2</v>
      </c>
    </row>
    <row r="41" spans="2:6" s="197" customFormat="1" ht="17.5" customHeight="1" x14ac:dyDescent="0.2">
      <c r="B41" s="393" t="s">
        <v>559</v>
      </c>
      <c r="C41" s="191" t="s">
        <v>560</v>
      </c>
      <c r="D41" s="204">
        <v>10</v>
      </c>
      <c r="E41" s="204">
        <v>8</v>
      </c>
      <c r="F41" s="205">
        <v>2</v>
      </c>
    </row>
    <row r="42" spans="2:6" s="197" customFormat="1" ht="17.5" customHeight="1" x14ac:dyDescent="0.2">
      <c r="B42" s="393" t="s">
        <v>561</v>
      </c>
      <c r="C42" s="191" t="s">
        <v>562</v>
      </c>
      <c r="D42" s="204">
        <v>11</v>
      </c>
      <c r="E42" s="204">
        <v>10</v>
      </c>
      <c r="F42" s="205">
        <v>1</v>
      </c>
    </row>
    <row r="43" spans="2:6" s="197" customFormat="1" ht="17.5" customHeight="1" x14ac:dyDescent="0.2">
      <c r="B43" s="393" t="s">
        <v>563</v>
      </c>
      <c r="C43" s="191" t="s">
        <v>564</v>
      </c>
      <c r="D43" s="204">
        <v>19</v>
      </c>
      <c r="E43" s="204">
        <v>18</v>
      </c>
      <c r="F43" s="205">
        <v>1</v>
      </c>
    </row>
    <row r="44" spans="2:6" s="197" customFormat="1" ht="17.5" customHeight="1" x14ac:dyDescent="0.2">
      <c r="B44" s="190" t="s">
        <v>565</v>
      </c>
      <c r="C44" s="191" t="s">
        <v>493</v>
      </c>
      <c r="D44" s="204">
        <v>16</v>
      </c>
      <c r="E44" s="204">
        <v>12</v>
      </c>
      <c r="F44" s="205">
        <v>4</v>
      </c>
    </row>
    <row r="45" spans="2:6" s="197" customFormat="1" ht="17.5" customHeight="1" x14ac:dyDescent="0.2">
      <c r="B45" s="190" t="s">
        <v>887</v>
      </c>
      <c r="C45" s="191" t="s">
        <v>498</v>
      </c>
      <c r="D45" s="204">
        <v>581</v>
      </c>
      <c r="E45" s="204">
        <v>560</v>
      </c>
      <c r="F45" s="205">
        <v>21</v>
      </c>
    </row>
    <row r="46" spans="2:6" s="197" customFormat="1" ht="17.5" customHeight="1" x14ac:dyDescent="0.2">
      <c r="B46" s="190" t="s">
        <v>888</v>
      </c>
      <c r="C46" s="191" t="s">
        <v>566</v>
      </c>
      <c r="D46" s="204">
        <v>10</v>
      </c>
      <c r="E46" s="204">
        <v>10</v>
      </c>
      <c r="F46" s="205" t="s">
        <v>431</v>
      </c>
    </row>
    <row r="47" spans="2:6" s="197" customFormat="1" ht="17.5" customHeight="1" thickBot="1" x14ac:dyDescent="0.25">
      <c r="B47" s="550"/>
      <c r="C47" s="595" t="s">
        <v>567</v>
      </c>
      <c r="D47" s="206">
        <v>114</v>
      </c>
      <c r="E47" s="206">
        <v>98</v>
      </c>
      <c r="F47" s="207">
        <v>16</v>
      </c>
    </row>
    <row r="48" spans="2:6" s="197" customFormat="1" ht="17.5" customHeight="1" x14ac:dyDescent="0.2">
      <c r="B48" s="600" t="s">
        <v>568</v>
      </c>
      <c r="C48" s="601" t="s">
        <v>569</v>
      </c>
      <c r="D48" s="602">
        <v>270</v>
      </c>
      <c r="E48" s="602">
        <v>258</v>
      </c>
      <c r="F48" s="603">
        <v>12</v>
      </c>
    </row>
    <row r="49" spans="2:6" s="197" customFormat="1" ht="17.5" customHeight="1" x14ac:dyDescent="0.2">
      <c r="B49" s="190" t="s">
        <v>517</v>
      </c>
      <c r="C49" s="191" t="s">
        <v>570</v>
      </c>
      <c r="D49" s="204">
        <v>11</v>
      </c>
      <c r="E49" s="204">
        <v>9</v>
      </c>
      <c r="F49" s="205">
        <v>2</v>
      </c>
    </row>
    <row r="50" spans="2:6" s="197" customFormat="1" ht="17.5" customHeight="1" x14ac:dyDescent="0.2">
      <c r="B50" s="190" t="s">
        <v>518</v>
      </c>
      <c r="C50" s="191" t="s">
        <v>571</v>
      </c>
      <c r="D50" s="204">
        <v>44</v>
      </c>
      <c r="E50" s="204">
        <v>43</v>
      </c>
      <c r="F50" s="205">
        <v>1</v>
      </c>
    </row>
    <row r="51" spans="2:6" s="197" customFormat="1" ht="17.5" customHeight="1" x14ac:dyDescent="0.2">
      <c r="B51" s="190" t="s">
        <v>525</v>
      </c>
      <c r="C51" s="191" t="s">
        <v>572</v>
      </c>
      <c r="D51" s="204">
        <v>16</v>
      </c>
      <c r="E51" s="204">
        <v>15</v>
      </c>
      <c r="F51" s="205">
        <v>1</v>
      </c>
    </row>
    <row r="52" spans="2:6" s="197" customFormat="1" ht="17.5" customHeight="1" x14ac:dyDescent="0.2">
      <c r="B52" s="190" t="s">
        <v>526</v>
      </c>
      <c r="C52" s="191" t="s">
        <v>573</v>
      </c>
      <c r="D52" s="204">
        <v>163</v>
      </c>
      <c r="E52" s="204">
        <v>155</v>
      </c>
      <c r="F52" s="205">
        <v>8</v>
      </c>
    </row>
    <row r="53" spans="2:6" s="197" customFormat="1" ht="17.5" customHeight="1" x14ac:dyDescent="0.2">
      <c r="B53" s="190" t="s">
        <v>574</v>
      </c>
      <c r="C53" s="191" t="s">
        <v>575</v>
      </c>
      <c r="D53" s="204">
        <v>5</v>
      </c>
      <c r="E53" s="204">
        <v>5</v>
      </c>
      <c r="F53" s="205" t="s">
        <v>431</v>
      </c>
    </row>
    <row r="54" spans="2:6" s="197" customFormat="1" ht="17.5" customHeight="1" x14ac:dyDescent="0.2">
      <c r="B54" s="190"/>
      <c r="C54" s="191" t="s">
        <v>500</v>
      </c>
      <c r="D54" s="204">
        <v>31</v>
      </c>
      <c r="E54" s="204">
        <v>31</v>
      </c>
      <c r="F54" s="205" t="s">
        <v>397</v>
      </c>
    </row>
    <row r="55" spans="2:6" s="197" customFormat="1" ht="17.5" customHeight="1" x14ac:dyDescent="0.2">
      <c r="B55" s="190" t="s">
        <v>576</v>
      </c>
      <c r="C55" s="191" t="s">
        <v>577</v>
      </c>
      <c r="D55" s="204">
        <v>25</v>
      </c>
      <c r="E55" s="204">
        <v>22</v>
      </c>
      <c r="F55" s="205">
        <v>3</v>
      </c>
    </row>
    <row r="56" spans="2:6" s="197" customFormat="1" ht="17.5" customHeight="1" x14ac:dyDescent="0.2">
      <c r="B56" s="190" t="s">
        <v>578</v>
      </c>
      <c r="C56" s="191" t="s">
        <v>579</v>
      </c>
      <c r="D56" s="204">
        <v>5</v>
      </c>
      <c r="E56" s="204">
        <v>5</v>
      </c>
      <c r="F56" s="205" t="s">
        <v>431</v>
      </c>
    </row>
    <row r="57" spans="2:6" s="197" customFormat="1" ht="17.5" customHeight="1" thickBot="1" x14ac:dyDescent="0.25">
      <c r="B57" s="728" t="s">
        <v>580</v>
      </c>
      <c r="C57" s="729"/>
      <c r="D57" s="206">
        <v>80</v>
      </c>
      <c r="E57" s="206">
        <v>55</v>
      </c>
      <c r="F57" s="207">
        <v>25</v>
      </c>
    </row>
    <row r="58" spans="2:6" s="197" customFormat="1" ht="9" customHeight="1" x14ac:dyDescent="0.2">
      <c r="B58" s="208"/>
      <c r="C58" s="208"/>
      <c r="D58" s="209"/>
      <c r="E58" s="209"/>
      <c r="F58" s="209"/>
    </row>
    <row r="59" spans="2:6" s="197" customFormat="1" ht="18" customHeight="1" x14ac:dyDescent="0.2">
      <c r="B59" s="196" t="s">
        <v>889</v>
      </c>
    </row>
    <row r="60" spans="2:6" ht="18" customHeight="1" x14ac:dyDescent="0.2"/>
  </sheetData>
  <mergeCells count="5">
    <mergeCell ref="B2:D2"/>
    <mergeCell ref="B4:C4"/>
    <mergeCell ref="B5:C5"/>
    <mergeCell ref="B26:C26"/>
    <mergeCell ref="B57:C57"/>
  </mergeCells>
  <phoneticPr fontId="2"/>
  <printOptions horizontalCentered="1"/>
  <pageMargins left="3.937007874015748E-2" right="3.937007874015748E-2" top="0.39370078740157483" bottom="0.39370078740157483" header="0.39370078740157483" footer="0.39370078740157483"/>
  <pageSetup paperSize="9" fitToHeight="2" orientation="portrait" r:id="rId1"/>
  <headerFooter alignWithMargins="0"/>
  <rowBreaks count="1" manualBreakCount="1">
    <brk id="47" min="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5"/>
  <sheetViews>
    <sheetView view="pageBreakPreview" zoomScaleNormal="100" zoomScaleSheetLayoutView="100" workbookViewId="0">
      <pane ySplit="4" topLeftCell="A5" activePane="bottomLeft" state="frozen"/>
      <selection activeCell="F18" sqref="F18"/>
      <selection pane="bottomLeft"/>
    </sheetView>
  </sheetViews>
  <sheetFormatPr defaultColWidth="9" defaultRowHeight="13" x14ac:dyDescent="0.2"/>
  <cols>
    <col min="1" max="1" width="2" style="181" customWidth="1"/>
    <col min="2" max="2" width="4" style="181" customWidth="1"/>
    <col min="3" max="6" width="22.08984375" style="181" customWidth="1"/>
    <col min="7" max="16384" width="9" style="181"/>
  </cols>
  <sheetData>
    <row r="1" spans="2:6" ht="24" customHeight="1" x14ac:dyDescent="0.2">
      <c r="B1" s="730" t="s">
        <v>832</v>
      </c>
      <c r="C1" s="730"/>
      <c r="D1" s="730"/>
      <c r="E1" s="730"/>
      <c r="F1" s="180" t="s">
        <v>833</v>
      </c>
    </row>
    <row r="2" spans="2:6" ht="10.5" customHeight="1" thickBot="1" x14ac:dyDescent="0.25">
      <c r="B2" s="739"/>
      <c r="C2" s="739"/>
      <c r="D2" s="739"/>
    </row>
    <row r="3" spans="2:6" s="184" customFormat="1" ht="17.5" customHeight="1" x14ac:dyDescent="0.2">
      <c r="B3" s="182"/>
      <c r="C3" s="183"/>
      <c r="D3" s="740" t="s">
        <v>410</v>
      </c>
      <c r="E3" s="740"/>
      <c r="F3" s="741"/>
    </row>
    <row r="4" spans="2:6" s="184" customFormat="1" ht="17.5" customHeight="1" thickBot="1" x14ac:dyDescent="0.25">
      <c r="B4" s="606"/>
      <c r="C4" s="607"/>
      <c r="D4" s="608" t="s">
        <v>2</v>
      </c>
      <c r="E4" s="609" t="s">
        <v>411</v>
      </c>
      <c r="F4" s="610" t="s">
        <v>412</v>
      </c>
    </row>
    <row r="5" spans="2:6" s="184" customFormat="1" ht="17.5" customHeight="1" x14ac:dyDescent="0.2">
      <c r="B5" s="742" t="s">
        <v>413</v>
      </c>
      <c r="C5" s="743"/>
      <c r="D5" s="604">
        <v>61769</v>
      </c>
      <c r="E5" s="604">
        <v>56466</v>
      </c>
      <c r="F5" s="605">
        <v>5303</v>
      </c>
    </row>
    <row r="6" spans="2:6" s="184" customFormat="1" ht="17.5" customHeight="1" x14ac:dyDescent="0.2">
      <c r="B6" s="726" t="s">
        <v>414</v>
      </c>
      <c r="C6" s="727"/>
      <c r="D6" s="185">
        <v>50673</v>
      </c>
      <c r="E6" s="185">
        <v>47011</v>
      </c>
      <c r="F6" s="186">
        <v>3662</v>
      </c>
    </row>
    <row r="7" spans="2:6" s="184" customFormat="1" ht="17.5" customHeight="1" x14ac:dyDescent="0.2">
      <c r="B7" s="731" t="s">
        <v>415</v>
      </c>
      <c r="C7" s="732"/>
      <c r="D7" s="185">
        <v>8768</v>
      </c>
      <c r="E7" s="185">
        <v>8768</v>
      </c>
      <c r="F7" s="187"/>
    </row>
    <row r="8" spans="2:6" s="184" customFormat="1" ht="17.5" customHeight="1" x14ac:dyDescent="0.2">
      <c r="B8" s="731" t="s">
        <v>416</v>
      </c>
      <c r="C8" s="732"/>
      <c r="D8" s="185">
        <v>41905</v>
      </c>
      <c r="E8" s="185">
        <v>38243</v>
      </c>
      <c r="F8" s="186">
        <v>3662</v>
      </c>
    </row>
    <row r="9" spans="2:6" s="184" customFormat="1" ht="17.5" customHeight="1" x14ac:dyDescent="0.2">
      <c r="B9" s="733" t="s">
        <v>417</v>
      </c>
      <c r="C9" s="734"/>
      <c r="D9" s="188">
        <f>SUM(D10,D30)</f>
        <v>10369</v>
      </c>
      <c r="E9" s="188">
        <f t="shared" ref="E9:F9" si="0">SUM(E10,E30)</f>
        <v>8805</v>
      </c>
      <c r="F9" s="189">
        <f t="shared" si="0"/>
        <v>1564</v>
      </c>
    </row>
    <row r="10" spans="2:6" s="184" customFormat="1" ht="17.5" customHeight="1" x14ac:dyDescent="0.2">
      <c r="B10" s="735" t="s">
        <v>418</v>
      </c>
      <c r="C10" s="736"/>
      <c r="D10" s="188">
        <f>SUM(D11:D29)</f>
        <v>6206</v>
      </c>
      <c r="E10" s="188">
        <f t="shared" ref="E10:F10" si="1">SUM(E11:E29)</f>
        <v>5468</v>
      </c>
      <c r="F10" s="189">
        <f t="shared" si="1"/>
        <v>738</v>
      </c>
    </row>
    <row r="11" spans="2:6" s="184" customFormat="1" ht="17.5" customHeight="1" x14ac:dyDescent="0.2">
      <c r="B11" s="190" t="s">
        <v>419</v>
      </c>
      <c r="C11" s="191" t="s">
        <v>420</v>
      </c>
      <c r="D11" s="185">
        <v>1217</v>
      </c>
      <c r="E11" s="185">
        <v>841</v>
      </c>
      <c r="F11" s="186">
        <v>376</v>
      </c>
    </row>
    <row r="12" spans="2:6" s="184" customFormat="1" ht="17.5" customHeight="1" x14ac:dyDescent="0.2">
      <c r="B12" s="190" t="s">
        <v>421</v>
      </c>
      <c r="C12" s="191" t="s">
        <v>422</v>
      </c>
      <c r="D12" s="185">
        <v>36</v>
      </c>
      <c r="E12" s="185">
        <v>31</v>
      </c>
      <c r="F12" s="186">
        <v>5</v>
      </c>
    </row>
    <row r="13" spans="2:6" s="184" customFormat="1" ht="17.5" customHeight="1" x14ac:dyDescent="0.2">
      <c r="B13" s="190" t="s">
        <v>423</v>
      </c>
      <c r="C13" s="191" t="s">
        <v>424</v>
      </c>
      <c r="D13" s="185">
        <v>563</v>
      </c>
      <c r="E13" s="185">
        <v>512</v>
      </c>
      <c r="F13" s="186">
        <v>51</v>
      </c>
    </row>
    <row r="14" spans="2:6" s="184" customFormat="1" ht="17.5" customHeight="1" x14ac:dyDescent="0.2">
      <c r="B14" s="190" t="s">
        <v>425</v>
      </c>
      <c r="C14" s="191" t="s">
        <v>426</v>
      </c>
      <c r="D14" s="185">
        <v>1736</v>
      </c>
      <c r="E14" s="185">
        <v>1612</v>
      </c>
      <c r="F14" s="186">
        <v>124</v>
      </c>
    </row>
    <row r="15" spans="2:6" s="184" customFormat="1" ht="17.5" customHeight="1" x14ac:dyDescent="0.2">
      <c r="B15" s="190" t="s">
        <v>427</v>
      </c>
      <c r="C15" s="191" t="s">
        <v>428</v>
      </c>
      <c r="D15" s="185">
        <v>261</v>
      </c>
      <c r="E15" s="185">
        <v>247</v>
      </c>
      <c r="F15" s="187">
        <v>14</v>
      </c>
    </row>
    <row r="16" spans="2:6" s="184" customFormat="1" ht="17.5" customHeight="1" x14ac:dyDescent="0.2">
      <c r="B16" s="190" t="s">
        <v>429</v>
      </c>
      <c r="C16" s="191" t="s">
        <v>430</v>
      </c>
      <c r="D16" s="185">
        <v>28</v>
      </c>
      <c r="E16" s="185">
        <v>28</v>
      </c>
      <c r="F16" s="187" t="s">
        <v>431</v>
      </c>
    </row>
    <row r="17" spans="2:6" s="184" customFormat="1" ht="17.5" customHeight="1" x14ac:dyDescent="0.2">
      <c r="B17" s="190" t="s">
        <v>432</v>
      </c>
      <c r="C17" s="191" t="s">
        <v>433</v>
      </c>
      <c r="D17" s="185">
        <v>259</v>
      </c>
      <c r="E17" s="185">
        <v>204</v>
      </c>
      <c r="F17" s="186">
        <v>55</v>
      </c>
    </row>
    <row r="18" spans="2:6" s="184" customFormat="1" ht="17.5" customHeight="1" x14ac:dyDescent="0.2">
      <c r="B18" s="190" t="s">
        <v>434</v>
      </c>
      <c r="C18" s="191" t="s">
        <v>435</v>
      </c>
      <c r="D18" s="185">
        <v>26</v>
      </c>
      <c r="E18" s="185">
        <v>23</v>
      </c>
      <c r="F18" s="186">
        <v>3</v>
      </c>
    </row>
    <row r="19" spans="2:6" s="184" customFormat="1" ht="17.5" customHeight="1" x14ac:dyDescent="0.2">
      <c r="B19" s="190" t="s">
        <v>436</v>
      </c>
      <c r="C19" s="191" t="s">
        <v>437</v>
      </c>
      <c r="D19" s="185">
        <v>49</v>
      </c>
      <c r="E19" s="185">
        <v>24</v>
      </c>
      <c r="F19" s="186">
        <v>25</v>
      </c>
    </row>
    <row r="20" spans="2:6" s="184" customFormat="1" ht="17.5" customHeight="1" x14ac:dyDescent="0.2">
      <c r="B20" s="190" t="s">
        <v>438</v>
      </c>
      <c r="C20" s="191" t="s">
        <v>439</v>
      </c>
      <c r="D20" s="185">
        <v>13</v>
      </c>
      <c r="E20" s="185">
        <v>13</v>
      </c>
      <c r="F20" s="187" t="s">
        <v>431</v>
      </c>
    </row>
    <row r="21" spans="2:6" s="184" customFormat="1" ht="17.5" customHeight="1" x14ac:dyDescent="0.2">
      <c r="B21" s="190" t="s">
        <v>440</v>
      </c>
      <c r="C21" s="191" t="s">
        <v>441</v>
      </c>
      <c r="D21" s="185">
        <v>1</v>
      </c>
      <c r="E21" s="185">
        <v>1</v>
      </c>
      <c r="F21" s="187" t="s">
        <v>431</v>
      </c>
    </row>
    <row r="22" spans="2:6" s="184" customFormat="1" ht="17.5" customHeight="1" x14ac:dyDescent="0.2">
      <c r="B22" s="190" t="s">
        <v>442</v>
      </c>
      <c r="C22" s="191" t="s">
        <v>443</v>
      </c>
      <c r="D22" s="185">
        <v>5</v>
      </c>
      <c r="E22" s="185">
        <v>5</v>
      </c>
      <c r="F22" s="187" t="s">
        <v>431</v>
      </c>
    </row>
    <row r="23" spans="2:6" s="184" customFormat="1" ht="17.5" customHeight="1" x14ac:dyDescent="0.2">
      <c r="B23" s="190" t="s">
        <v>444</v>
      </c>
      <c r="C23" s="191" t="s">
        <v>445</v>
      </c>
      <c r="D23" s="185">
        <v>3</v>
      </c>
      <c r="E23" s="185">
        <v>3</v>
      </c>
      <c r="F23" s="187" t="s">
        <v>431</v>
      </c>
    </row>
    <row r="24" spans="2:6" s="184" customFormat="1" ht="17.5" customHeight="1" x14ac:dyDescent="0.2">
      <c r="B24" s="190" t="s">
        <v>446</v>
      </c>
      <c r="C24" s="191" t="s">
        <v>447</v>
      </c>
      <c r="D24" s="185">
        <v>1898</v>
      </c>
      <c r="E24" s="185">
        <v>1815</v>
      </c>
      <c r="F24" s="186">
        <v>83</v>
      </c>
    </row>
    <row r="25" spans="2:6" s="184" customFormat="1" ht="17.5" customHeight="1" x14ac:dyDescent="0.2">
      <c r="B25" s="190" t="s">
        <v>448</v>
      </c>
      <c r="C25" s="191" t="s">
        <v>449</v>
      </c>
      <c r="D25" s="185">
        <v>57</v>
      </c>
      <c r="E25" s="185">
        <v>55</v>
      </c>
      <c r="F25" s="187">
        <v>2</v>
      </c>
    </row>
    <row r="26" spans="2:6" s="184" customFormat="1" ht="17.5" customHeight="1" x14ac:dyDescent="0.2">
      <c r="B26" s="190" t="s">
        <v>450</v>
      </c>
      <c r="C26" s="191" t="s">
        <v>451</v>
      </c>
      <c r="D26" s="185">
        <v>19</v>
      </c>
      <c r="E26" s="185">
        <v>19</v>
      </c>
      <c r="F26" s="187" t="s">
        <v>431</v>
      </c>
    </row>
    <row r="27" spans="2:6" s="184" customFormat="1" ht="17.5" customHeight="1" x14ac:dyDescent="0.2">
      <c r="B27" s="190" t="s">
        <v>452</v>
      </c>
      <c r="C27" s="191" t="s">
        <v>453</v>
      </c>
      <c r="D27" s="185">
        <v>21</v>
      </c>
      <c r="E27" s="185">
        <v>21</v>
      </c>
      <c r="F27" s="187" t="s">
        <v>431</v>
      </c>
    </row>
    <row r="28" spans="2:6" s="184" customFormat="1" ht="17.5" customHeight="1" x14ac:dyDescent="0.2">
      <c r="B28" s="190" t="s">
        <v>454</v>
      </c>
      <c r="C28" s="191" t="s">
        <v>455</v>
      </c>
      <c r="D28" s="185">
        <v>14</v>
      </c>
      <c r="E28" s="185">
        <v>14</v>
      </c>
      <c r="F28" s="187" t="s">
        <v>431</v>
      </c>
    </row>
    <row r="29" spans="2:6" s="184" customFormat="1" ht="17.5" customHeight="1" x14ac:dyDescent="0.2">
      <c r="B29" s="190" t="s">
        <v>456</v>
      </c>
      <c r="C29" s="191" t="s">
        <v>457</v>
      </c>
      <c r="D29" s="394" t="s">
        <v>431</v>
      </c>
      <c r="E29" s="394" t="s">
        <v>431</v>
      </c>
      <c r="F29" s="187" t="s">
        <v>431</v>
      </c>
    </row>
    <row r="30" spans="2:6" s="184" customFormat="1" ht="17.5" customHeight="1" x14ac:dyDescent="0.2">
      <c r="B30" s="190"/>
      <c r="C30" s="191" t="s">
        <v>458</v>
      </c>
      <c r="D30" s="188">
        <f>SUM(D31,D54,D60:D62)</f>
        <v>4163</v>
      </c>
      <c r="E30" s="188">
        <f t="shared" ref="E30:F30" si="2">SUM(E31,E54,E60:E62)</f>
        <v>3337</v>
      </c>
      <c r="F30" s="189">
        <f t="shared" si="2"/>
        <v>826</v>
      </c>
    </row>
    <row r="31" spans="2:6" s="184" customFormat="1" ht="17.5" customHeight="1" x14ac:dyDescent="0.2">
      <c r="B31" s="190" t="s">
        <v>459</v>
      </c>
      <c r="C31" s="191" t="s">
        <v>460</v>
      </c>
      <c r="D31" s="185">
        <f>SUM(D32,D37,D53,D45:D52)</f>
        <v>3296</v>
      </c>
      <c r="E31" s="185">
        <f t="shared" ref="E31:F31" si="3">SUM(E32,E37,E45:E53)</f>
        <v>2588</v>
      </c>
      <c r="F31" s="186">
        <f t="shared" si="3"/>
        <v>708</v>
      </c>
    </row>
    <row r="32" spans="2:6" s="184" customFormat="1" ht="17.5" customHeight="1" x14ac:dyDescent="0.2">
      <c r="B32" s="190" t="s">
        <v>461</v>
      </c>
      <c r="C32" s="191" t="s">
        <v>462</v>
      </c>
      <c r="D32" s="185">
        <v>77</v>
      </c>
      <c r="E32" s="185">
        <v>65</v>
      </c>
      <c r="F32" s="186">
        <v>12</v>
      </c>
    </row>
    <row r="33" spans="2:12" s="184" customFormat="1" ht="17.5" customHeight="1" x14ac:dyDescent="0.2">
      <c r="B33" s="190" t="s">
        <v>463</v>
      </c>
      <c r="C33" s="191" t="s">
        <v>464</v>
      </c>
      <c r="D33" s="185">
        <v>25</v>
      </c>
      <c r="E33" s="185">
        <v>25</v>
      </c>
      <c r="F33" s="187" t="s">
        <v>431</v>
      </c>
    </row>
    <row r="34" spans="2:12" s="184" customFormat="1" ht="17.5" customHeight="1" x14ac:dyDescent="0.2">
      <c r="B34" s="190" t="s">
        <v>465</v>
      </c>
      <c r="C34" s="191" t="s">
        <v>466</v>
      </c>
      <c r="D34" s="185">
        <v>11</v>
      </c>
      <c r="E34" s="185">
        <v>11</v>
      </c>
      <c r="F34" s="187" t="s">
        <v>431</v>
      </c>
    </row>
    <row r="35" spans="2:12" s="184" customFormat="1" ht="17.5" customHeight="1" x14ac:dyDescent="0.2">
      <c r="B35" s="190" t="s">
        <v>467</v>
      </c>
      <c r="C35" s="191" t="s">
        <v>468</v>
      </c>
      <c r="D35" s="185">
        <v>13</v>
      </c>
      <c r="E35" s="185">
        <v>10</v>
      </c>
      <c r="F35" s="187">
        <v>3</v>
      </c>
    </row>
    <row r="36" spans="2:12" s="184" customFormat="1" ht="17.5" customHeight="1" x14ac:dyDescent="0.2">
      <c r="B36" s="190"/>
      <c r="C36" s="191" t="s">
        <v>469</v>
      </c>
      <c r="D36" s="185">
        <v>28</v>
      </c>
      <c r="E36" s="185">
        <v>19</v>
      </c>
      <c r="F36" s="186">
        <v>9</v>
      </c>
    </row>
    <row r="37" spans="2:12" s="184" customFormat="1" ht="17.5" customHeight="1" x14ac:dyDescent="0.2">
      <c r="B37" s="190" t="s">
        <v>470</v>
      </c>
      <c r="C37" s="191" t="s">
        <v>471</v>
      </c>
      <c r="D37" s="185">
        <v>2260</v>
      </c>
      <c r="E37" s="185">
        <v>1622</v>
      </c>
      <c r="F37" s="186">
        <v>638</v>
      </c>
    </row>
    <row r="38" spans="2:12" s="184" customFormat="1" ht="17.5" customHeight="1" x14ac:dyDescent="0.2">
      <c r="B38" s="190" t="s">
        <v>472</v>
      </c>
      <c r="C38" s="191" t="s">
        <v>473</v>
      </c>
      <c r="D38" s="185">
        <v>172</v>
      </c>
      <c r="E38" s="185">
        <v>99</v>
      </c>
      <c r="F38" s="186">
        <v>73</v>
      </c>
    </row>
    <row r="39" spans="2:12" s="184" customFormat="1" ht="17.5" customHeight="1" x14ac:dyDescent="0.2">
      <c r="B39" s="190" t="s">
        <v>474</v>
      </c>
      <c r="C39" s="191" t="s">
        <v>475</v>
      </c>
      <c r="D39" s="185">
        <v>630</v>
      </c>
      <c r="E39" s="185">
        <v>458</v>
      </c>
      <c r="F39" s="186">
        <v>172</v>
      </c>
    </row>
    <row r="40" spans="2:12" s="184" customFormat="1" ht="17.5" customHeight="1" x14ac:dyDescent="0.2">
      <c r="B40" s="190" t="s">
        <v>476</v>
      </c>
      <c r="C40" s="191" t="s">
        <v>477</v>
      </c>
      <c r="D40" s="185">
        <v>553</v>
      </c>
      <c r="E40" s="185">
        <v>448</v>
      </c>
      <c r="F40" s="186">
        <v>105</v>
      </c>
    </row>
    <row r="41" spans="2:12" s="184" customFormat="1" ht="17.5" customHeight="1" x14ac:dyDescent="0.2">
      <c r="B41" s="190" t="s">
        <v>478</v>
      </c>
      <c r="C41" s="191" t="s">
        <v>479</v>
      </c>
      <c r="D41" s="185">
        <v>78</v>
      </c>
      <c r="E41" s="185">
        <v>41</v>
      </c>
      <c r="F41" s="186">
        <v>37</v>
      </c>
    </row>
    <row r="42" spans="2:12" s="184" customFormat="1" ht="17.5" customHeight="1" x14ac:dyDescent="0.2">
      <c r="B42" s="190" t="s">
        <v>480</v>
      </c>
      <c r="C42" s="191" t="s">
        <v>481</v>
      </c>
      <c r="D42" s="185">
        <v>469</v>
      </c>
      <c r="E42" s="185">
        <v>413</v>
      </c>
      <c r="F42" s="186">
        <v>56</v>
      </c>
    </row>
    <row r="43" spans="2:12" s="184" customFormat="1" ht="17.5" customHeight="1" x14ac:dyDescent="0.2">
      <c r="B43" s="190" t="s">
        <v>482</v>
      </c>
      <c r="C43" s="191" t="s">
        <v>483</v>
      </c>
      <c r="D43" s="185">
        <v>167</v>
      </c>
      <c r="E43" s="185">
        <v>48</v>
      </c>
      <c r="F43" s="186">
        <v>119</v>
      </c>
    </row>
    <row r="44" spans="2:12" s="184" customFormat="1" ht="17.5" customHeight="1" x14ac:dyDescent="0.2">
      <c r="B44" s="190" t="s">
        <v>484</v>
      </c>
      <c r="C44" s="191" t="s">
        <v>485</v>
      </c>
      <c r="D44" s="185">
        <v>191</v>
      </c>
      <c r="E44" s="185">
        <v>115</v>
      </c>
      <c r="F44" s="186">
        <v>76</v>
      </c>
      <c r="L44" s="192"/>
    </row>
    <row r="45" spans="2:12" s="184" customFormat="1" ht="17.5" customHeight="1" x14ac:dyDescent="0.2">
      <c r="B45" s="190" t="s">
        <v>486</v>
      </c>
      <c r="C45" s="191" t="s">
        <v>487</v>
      </c>
      <c r="D45" s="185">
        <v>12</v>
      </c>
      <c r="E45" s="185">
        <v>9</v>
      </c>
      <c r="F45" s="186">
        <v>3</v>
      </c>
    </row>
    <row r="46" spans="2:12" s="184" customFormat="1" ht="17.5" customHeight="1" x14ac:dyDescent="0.2">
      <c r="B46" s="190" t="s">
        <v>488</v>
      </c>
      <c r="C46" s="191" t="s">
        <v>489</v>
      </c>
      <c r="D46" s="185">
        <v>45</v>
      </c>
      <c r="E46" s="185">
        <v>25</v>
      </c>
      <c r="F46" s="186">
        <v>20</v>
      </c>
    </row>
    <row r="47" spans="2:12" s="184" customFormat="1" ht="17.5" customHeight="1" thickBot="1" x14ac:dyDescent="0.25">
      <c r="B47" s="550" t="s">
        <v>490</v>
      </c>
      <c r="C47" s="595" t="s">
        <v>491</v>
      </c>
      <c r="D47" s="194">
        <v>21</v>
      </c>
      <c r="E47" s="194">
        <v>20</v>
      </c>
      <c r="F47" s="612">
        <v>1</v>
      </c>
    </row>
    <row r="48" spans="2:12" s="184" customFormat="1" ht="17.5" customHeight="1" x14ac:dyDescent="0.2">
      <c r="B48" s="593" t="s">
        <v>492</v>
      </c>
      <c r="C48" s="594" t="s">
        <v>493</v>
      </c>
      <c r="D48" s="604">
        <v>16</v>
      </c>
      <c r="E48" s="604">
        <v>16</v>
      </c>
      <c r="F48" s="611" t="s">
        <v>431</v>
      </c>
    </row>
    <row r="49" spans="2:6" s="184" customFormat="1" ht="17.5" customHeight="1" x14ac:dyDescent="0.2">
      <c r="B49" s="190" t="s">
        <v>494</v>
      </c>
      <c r="C49" s="191" t="s">
        <v>495</v>
      </c>
      <c r="D49" s="185">
        <v>9</v>
      </c>
      <c r="E49" s="185">
        <v>4</v>
      </c>
      <c r="F49" s="187">
        <v>5</v>
      </c>
    </row>
    <row r="50" spans="2:6" s="184" customFormat="1" ht="17.5" customHeight="1" x14ac:dyDescent="0.2">
      <c r="B50" s="190" t="s">
        <v>496</v>
      </c>
      <c r="C50" s="191" t="s">
        <v>497</v>
      </c>
      <c r="D50" s="185">
        <v>18</v>
      </c>
      <c r="E50" s="185">
        <v>8</v>
      </c>
      <c r="F50" s="186">
        <v>10</v>
      </c>
    </row>
    <row r="51" spans="2:6" s="184" customFormat="1" ht="17.5" customHeight="1" x14ac:dyDescent="0.2">
      <c r="B51" s="190" t="s">
        <v>887</v>
      </c>
      <c r="C51" s="191" t="s">
        <v>498</v>
      </c>
      <c r="D51" s="185">
        <v>676</v>
      </c>
      <c r="E51" s="185">
        <v>671</v>
      </c>
      <c r="F51" s="186">
        <v>5</v>
      </c>
    </row>
    <row r="52" spans="2:6" s="184" customFormat="1" ht="17.5" customHeight="1" x14ac:dyDescent="0.2">
      <c r="B52" s="190" t="s">
        <v>890</v>
      </c>
      <c r="C52" s="191" t="s">
        <v>499</v>
      </c>
      <c r="D52" s="185">
        <v>20</v>
      </c>
      <c r="E52" s="185">
        <v>20</v>
      </c>
      <c r="F52" s="193" t="s">
        <v>431</v>
      </c>
    </row>
    <row r="53" spans="2:6" s="184" customFormat="1" ht="17.5" customHeight="1" x14ac:dyDescent="0.2">
      <c r="B53" s="190"/>
      <c r="C53" s="191" t="s">
        <v>500</v>
      </c>
      <c r="D53" s="185">
        <v>142</v>
      </c>
      <c r="E53" s="185">
        <v>128</v>
      </c>
      <c r="F53" s="186">
        <v>14</v>
      </c>
    </row>
    <row r="54" spans="2:6" s="184" customFormat="1" ht="17.5" customHeight="1" x14ac:dyDescent="0.2">
      <c r="B54" s="190" t="s">
        <v>501</v>
      </c>
      <c r="C54" s="191" t="s">
        <v>502</v>
      </c>
      <c r="D54" s="185">
        <f>SUM(D55:D59)</f>
        <v>279</v>
      </c>
      <c r="E54" s="185">
        <f t="shared" ref="E54:F54" si="4">SUM(E55:E59)</f>
        <v>258</v>
      </c>
      <c r="F54" s="186">
        <f t="shared" si="4"/>
        <v>21</v>
      </c>
    </row>
    <row r="55" spans="2:6" s="184" customFormat="1" ht="17.5" customHeight="1" x14ac:dyDescent="0.2">
      <c r="B55" s="190" t="s">
        <v>503</v>
      </c>
      <c r="C55" s="191" t="s">
        <v>504</v>
      </c>
      <c r="D55" s="185">
        <v>38</v>
      </c>
      <c r="E55" s="185">
        <v>25</v>
      </c>
      <c r="F55" s="186">
        <v>13</v>
      </c>
    </row>
    <row r="56" spans="2:6" s="184" customFormat="1" ht="17.5" customHeight="1" x14ac:dyDescent="0.2">
      <c r="B56" s="190" t="s">
        <v>486</v>
      </c>
      <c r="C56" s="191" t="s">
        <v>505</v>
      </c>
      <c r="D56" s="185">
        <v>73</v>
      </c>
      <c r="E56" s="185">
        <v>68</v>
      </c>
      <c r="F56" s="186">
        <v>5</v>
      </c>
    </row>
    <row r="57" spans="2:6" s="184" customFormat="1" ht="17.5" customHeight="1" x14ac:dyDescent="0.2">
      <c r="B57" s="190" t="s">
        <v>506</v>
      </c>
      <c r="C57" s="191" t="s">
        <v>507</v>
      </c>
      <c r="D57" s="185">
        <v>12</v>
      </c>
      <c r="E57" s="185">
        <v>12</v>
      </c>
      <c r="F57" s="187" t="s">
        <v>431</v>
      </c>
    </row>
    <row r="58" spans="2:6" s="184" customFormat="1" ht="17.5" customHeight="1" x14ac:dyDescent="0.2">
      <c r="B58" s="190" t="s">
        <v>508</v>
      </c>
      <c r="C58" s="191" t="s">
        <v>509</v>
      </c>
      <c r="D58" s="185">
        <v>114</v>
      </c>
      <c r="E58" s="185">
        <v>114</v>
      </c>
      <c r="F58" s="193" t="s">
        <v>431</v>
      </c>
    </row>
    <row r="59" spans="2:6" s="184" customFormat="1" ht="17.5" customHeight="1" x14ac:dyDescent="0.2">
      <c r="B59" s="190"/>
      <c r="C59" s="191" t="s">
        <v>510</v>
      </c>
      <c r="D59" s="185">
        <v>42</v>
      </c>
      <c r="E59" s="185">
        <v>39</v>
      </c>
      <c r="F59" s="186">
        <v>3</v>
      </c>
    </row>
    <row r="60" spans="2:6" s="184" customFormat="1" ht="17.5" customHeight="1" x14ac:dyDescent="0.2">
      <c r="B60" s="190"/>
      <c r="C60" s="191" t="s">
        <v>511</v>
      </c>
      <c r="D60" s="185">
        <v>99</v>
      </c>
      <c r="E60" s="185">
        <v>87</v>
      </c>
      <c r="F60" s="186">
        <v>12</v>
      </c>
    </row>
    <row r="61" spans="2:6" s="184" customFormat="1" ht="17.5" customHeight="1" x14ac:dyDescent="0.2">
      <c r="B61" s="190"/>
      <c r="C61" s="191" t="s">
        <v>512</v>
      </c>
      <c r="D61" s="185">
        <v>160</v>
      </c>
      <c r="E61" s="185">
        <v>145</v>
      </c>
      <c r="F61" s="186">
        <v>15</v>
      </c>
    </row>
    <row r="62" spans="2:6" s="184" customFormat="1" ht="17.5" customHeight="1" thickBot="1" x14ac:dyDescent="0.25">
      <c r="B62" s="737" t="s">
        <v>513</v>
      </c>
      <c r="C62" s="738"/>
      <c r="D62" s="194">
        <v>329</v>
      </c>
      <c r="E62" s="194">
        <v>259</v>
      </c>
      <c r="F62" s="195">
        <v>70</v>
      </c>
    </row>
    <row r="63" spans="2:6" s="196" customFormat="1" ht="9" customHeight="1" x14ac:dyDescent="0.2"/>
    <row r="64" spans="2:6" s="197" customFormat="1" ht="18" customHeight="1" x14ac:dyDescent="0.2">
      <c r="B64" s="802" t="s">
        <v>948</v>
      </c>
      <c r="C64" s="801"/>
    </row>
    <row r="65" ht="18" customHeight="1" x14ac:dyDescent="0.2"/>
  </sheetData>
  <mergeCells count="10">
    <mergeCell ref="B1:E1"/>
    <mergeCell ref="B8:C8"/>
    <mergeCell ref="B9:C9"/>
    <mergeCell ref="B10:C10"/>
    <mergeCell ref="B62:C62"/>
    <mergeCell ref="B2:D2"/>
    <mergeCell ref="D3:F3"/>
    <mergeCell ref="B5:C5"/>
    <mergeCell ref="B6:C6"/>
    <mergeCell ref="B7:C7"/>
  </mergeCells>
  <phoneticPr fontId="2"/>
  <printOptions horizontalCentered="1"/>
  <pageMargins left="3.937007874015748E-2" right="3.937007874015748E-2" top="0.39370078740157483" bottom="0.39370078740157483" header="0.39370078740157483" footer="0.39370078740157483"/>
  <pageSetup paperSize="9" fitToHeight="2" orientation="portrait" r:id="rId1"/>
  <headerFooter alignWithMargins="0"/>
  <ignoredErrors>
    <ignoredError sqref="D54:E5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1"/>
  <sheetViews>
    <sheetView showGridLines="0" view="pageBreakPreview" zoomScaleNormal="100" zoomScaleSheetLayoutView="100" workbookViewId="0"/>
  </sheetViews>
  <sheetFormatPr defaultColWidth="9" defaultRowHeight="13" x14ac:dyDescent="0.2"/>
  <cols>
    <col min="1" max="1" width="2" style="1" customWidth="1"/>
    <col min="2" max="21" width="7.1796875" style="1" customWidth="1"/>
    <col min="22" max="16384" width="9" style="1"/>
  </cols>
  <sheetData>
    <row r="1" spans="2:22" s="152" customFormat="1" ht="24" customHeight="1" x14ac:dyDescent="0.2">
      <c r="B1" s="150" t="s">
        <v>373</v>
      </c>
      <c r="C1" s="151"/>
      <c r="D1" s="151"/>
      <c r="E1" s="151"/>
      <c r="F1" s="151"/>
      <c r="G1" s="151"/>
      <c r="H1" s="151"/>
      <c r="I1" s="151"/>
      <c r="J1" s="151"/>
      <c r="K1" s="151"/>
      <c r="L1" s="151"/>
      <c r="M1" s="151"/>
      <c r="N1" s="151"/>
      <c r="O1" s="151"/>
      <c r="P1" s="151"/>
      <c r="Q1" s="151"/>
      <c r="R1" s="151"/>
    </row>
    <row r="2" spans="2:22" s="152" customFormat="1" ht="20" customHeight="1" thickBot="1" x14ac:dyDescent="0.25">
      <c r="B2" s="153"/>
      <c r="C2" s="154"/>
      <c r="U2" s="155" t="s">
        <v>374</v>
      </c>
    </row>
    <row r="3" spans="2:22" s="154" customFormat="1" ht="21" customHeight="1" thickBot="1" x14ac:dyDescent="0.25">
      <c r="B3" s="613" t="s">
        <v>375</v>
      </c>
      <c r="C3" s="614" t="s">
        <v>376</v>
      </c>
      <c r="D3" s="615" t="s">
        <v>54</v>
      </c>
      <c r="E3" s="616" t="s">
        <v>377</v>
      </c>
      <c r="F3" s="616" t="s">
        <v>378</v>
      </c>
      <c r="G3" s="616" t="s">
        <v>379</v>
      </c>
      <c r="H3" s="617" t="s">
        <v>380</v>
      </c>
      <c r="I3" s="616" t="s">
        <v>381</v>
      </c>
      <c r="J3" s="616" t="s">
        <v>382</v>
      </c>
      <c r="K3" s="616" t="s">
        <v>383</v>
      </c>
      <c r="L3" s="616" t="s">
        <v>384</v>
      </c>
      <c r="M3" s="616" t="s">
        <v>385</v>
      </c>
      <c r="N3" s="616" t="s">
        <v>386</v>
      </c>
      <c r="O3" s="616" t="s">
        <v>387</v>
      </c>
      <c r="P3" s="617" t="s">
        <v>388</v>
      </c>
      <c r="Q3" s="616" t="s">
        <v>389</v>
      </c>
      <c r="R3" s="616" t="s">
        <v>390</v>
      </c>
      <c r="S3" s="616" t="s">
        <v>391</v>
      </c>
      <c r="T3" s="616" t="s">
        <v>392</v>
      </c>
      <c r="U3" s="618" t="s">
        <v>393</v>
      </c>
    </row>
    <row r="4" spans="2:22" s="152" customFormat="1" ht="30" customHeight="1" x14ac:dyDescent="0.2">
      <c r="B4" s="747" t="s">
        <v>834</v>
      </c>
      <c r="C4" s="156" t="s">
        <v>395</v>
      </c>
      <c r="D4" s="157">
        <v>78945</v>
      </c>
      <c r="E4" s="158">
        <v>4300</v>
      </c>
      <c r="F4" s="158">
        <v>4273</v>
      </c>
      <c r="G4" s="158">
        <v>4808</v>
      </c>
      <c r="H4" s="158">
        <v>4823</v>
      </c>
      <c r="I4" s="158">
        <v>4064</v>
      </c>
      <c r="J4" s="158">
        <v>5187</v>
      </c>
      <c r="K4" s="158">
        <v>4506</v>
      </c>
      <c r="L4" s="158">
        <v>4783</v>
      </c>
      <c r="M4" s="158">
        <v>5287</v>
      </c>
      <c r="N4" s="158">
        <v>5993</v>
      </c>
      <c r="O4" s="158">
        <v>6324</v>
      </c>
      <c r="P4" s="158">
        <v>4636</v>
      </c>
      <c r="Q4" s="158">
        <v>4530</v>
      </c>
      <c r="R4" s="158">
        <v>4762</v>
      </c>
      <c r="S4" s="158">
        <v>4085</v>
      </c>
      <c r="T4" s="158">
        <v>6574</v>
      </c>
      <c r="U4" s="159">
        <v>10</v>
      </c>
    </row>
    <row r="5" spans="2:22" s="152" customFormat="1" ht="30" customHeight="1" x14ac:dyDescent="0.2">
      <c r="B5" s="748"/>
      <c r="C5" s="156" t="s">
        <v>396</v>
      </c>
      <c r="D5" s="157">
        <v>10415</v>
      </c>
      <c r="E5" s="158">
        <v>558</v>
      </c>
      <c r="F5" s="158">
        <v>586</v>
      </c>
      <c r="G5" s="158">
        <v>656</v>
      </c>
      <c r="H5" s="158">
        <v>643</v>
      </c>
      <c r="I5" s="158">
        <v>585</v>
      </c>
      <c r="J5" s="158">
        <v>659</v>
      </c>
      <c r="K5" s="158">
        <v>480</v>
      </c>
      <c r="L5" s="158">
        <v>596</v>
      </c>
      <c r="M5" s="158">
        <v>613</v>
      </c>
      <c r="N5" s="158">
        <v>789</v>
      </c>
      <c r="O5" s="158">
        <v>784</v>
      </c>
      <c r="P5" s="158">
        <v>590</v>
      </c>
      <c r="Q5" s="158">
        <v>618</v>
      </c>
      <c r="R5" s="158">
        <v>631</v>
      </c>
      <c r="S5" s="158">
        <v>604</v>
      </c>
      <c r="T5" s="158">
        <v>1023</v>
      </c>
      <c r="U5" s="160" t="s">
        <v>397</v>
      </c>
    </row>
    <row r="6" spans="2:22" s="152" customFormat="1" ht="30" customHeight="1" x14ac:dyDescent="0.2">
      <c r="B6" s="748"/>
      <c r="C6" s="156" t="s">
        <v>398</v>
      </c>
      <c r="D6" s="157">
        <v>5815</v>
      </c>
      <c r="E6" s="158">
        <v>196</v>
      </c>
      <c r="F6" s="158">
        <v>266</v>
      </c>
      <c r="G6" s="158">
        <v>331</v>
      </c>
      <c r="H6" s="158">
        <v>343</v>
      </c>
      <c r="I6" s="158">
        <v>308</v>
      </c>
      <c r="J6" s="158">
        <v>247</v>
      </c>
      <c r="K6" s="158">
        <v>200</v>
      </c>
      <c r="L6" s="158">
        <v>270</v>
      </c>
      <c r="M6" s="158">
        <v>358</v>
      </c>
      <c r="N6" s="158">
        <v>452</v>
      </c>
      <c r="O6" s="158">
        <v>453</v>
      </c>
      <c r="P6" s="158">
        <v>364</v>
      </c>
      <c r="Q6" s="158">
        <v>329</v>
      </c>
      <c r="R6" s="158">
        <v>416</v>
      </c>
      <c r="S6" s="158">
        <v>442</v>
      </c>
      <c r="T6" s="158">
        <v>840</v>
      </c>
      <c r="U6" s="160" t="s">
        <v>397</v>
      </c>
    </row>
    <row r="7" spans="2:22" s="152" customFormat="1" ht="30" customHeight="1" x14ac:dyDescent="0.2">
      <c r="B7" s="748"/>
      <c r="C7" s="156" t="s">
        <v>399</v>
      </c>
      <c r="D7" s="157">
        <v>8853</v>
      </c>
      <c r="E7" s="158">
        <v>300</v>
      </c>
      <c r="F7" s="158">
        <v>388</v>
      </c>
      <c r="G7" s="158">
        <v>520</v>
      </c>
      <c r="H7" s="158">
        <v>544</v>
      </c>
      <c r="I7" s="158">
        <v>405</v>
      </c>
      <c r="J7" s="158">
        <v>439</v>
      </c>
      <c r="K7" s="158">
        <v>341</v>
      </c>
      <c r="L7" s="158">
        <v>433</v>
      </c>
      <c r="M7" s="158">
        <v>528</v>
      </c>
      <c r="N7" s="158">
        <v>665</v>
      </c>
      <c r="O7" s="158">
        <v>680</v>
      </c>
      <c r="P7" s="158">
        <v>569</v>
      </c>
      <c r="Q7" s="158">
        <v>586</v>
      </c>
      <c r="R7" s="158">
        <v>643</v>
      </c>
      <c r="S7" s="158">
        <v>682</v>
      </c>
      <c r="T7" s="158">
        <v>1130</v>
      </c>
      <c r="U7" s="160" t="s">
        <v>397</v>
      </c>
    </row>
    <row r="8" spans="2:22" s="152" customFormat="1" ht="30" customHeight="1" x14ac:dyDescent="0.2">
      <c r="B8" s="748"/>
      <c r="C8" s="156" t="s">
        <v>400</v>
      </c>
      <c r="D8" s="157">
        <v>4736</v>
      </c>
      <c r="E8" s="158">
        <v>194</v>
      </c>
      <c r="F8" s="158">
        <v>194</v>
      </c>
      <c r="G8" s="158">
        <v>291</v>
      </c>
      <c r="H8" s="158">
        <v>330</v>
      </c>
      <c r="I8" s="158">
        <v>276</v>
      </c>
      <c r="J8" s="158">
        <v>227</v>
      </c>
      <c r="K8" s="158">
        <v>223</v>
      </c>
      <c r="L8" s="158">
        <v>217</v>
      </c>
      <c r="M8" s="158">
        <v>313</v>
      </c>
      <c r="N8" s="158">
        <v>401</v>
      </c>
      <c r="O8" s="158">
        <v>429</v>
      </c>
      <c r="P8" s="158">
        <v>294</v>
      </c>
      <c r="Q8" s="158">
        <v>296</v>
      </c>
      <c r="R8" s="158">
        <v>307</v>
      </c>
      <c r="S8" s="158">
        <v>263</v>
      </c>
      <c r="T8" s="158">
        <v>481</v>
      </c>
      <c r="U8" s="160" t="s">
        <v>397</v>
      </c>
    </row>
    <row r="9" spans="2:22" s="152" customFormat="1" ht="30" customHeight="1" x14ac:dyDescent="0.2">
      <c r="B9" s="748"/>
      <c r="C9" s="156" t="s">
        <v>401</v>
      </c>
      <c r="D9" s="157">
        <v>9125</v>
      </c>
      <c r="E9" s="158">
        <v>367</v>
      </c>
      <c r="F9" s="158">
        <v>484</v>
      </c>
      <c r="G9" s="158">
        <v>583</v>
      </c>
      <c r="H9" s="158">
        <v>604</v>
      </c>
      <c r="I9" s="158">
        <v>416</v>
      </c>
      <c r="J9" s="158">
        <v>399</v>
      </c>
      <c r="K9" s="158">
        <v>372</v>
      </c>
      <c r="L9" s="158">
        <v>480</v>
      </c>
      <c r="M9" s="158">
        <v>624</v>
      </c>
      <c r="N9" s="158">
        <v>755</v>
      </c>
      <c r="O9" s="158">
        <v>668</v>
      </c>
      <c r="P9" s="158">
        <v>459</v>
      </c>
      <c r="Q9" s="158">
        <v>607</v>
      </c>
      <c r="R9" s="158">
        <v>643</v>
      </c>
      <c r="S9" s="158">
        <v>701</v>
      </c>
      <c r="T9" s="158">
        <v>963</v>
      </c>
      <c r="U9" s="160" t="s">
        <v>397</v>
      </c>
    </row>
    <row r="10" spans="2:22" s="152" customFormat="1" ht="30" customHeight="1" x14ac:dyDescent="0.2">
      <c r="B10" s="748"/>
      <c r="C10" s="156" t="s">
        <v>402</v>
      </c>
      <c r="D10" s="157">
        <v>7402</v>
      </c>
      <c r="E10" s="158">
        <v>365</v>
      </c>
      <c r="F10" s="158">
        <v>429</v>
      </c>
      <c r="G10" s="158">
        <v>497</v>
      </c>
      <c r="H10" s="158">
        <v>437</v>
      </c>
      <c r="I10" s="158">
        <v>335</v>
      </c>
      <c r="J10" s="158">
        <v>370</v>
      </c>
      <c r="K10" s="158">
        <v>352</v>
      </c>
      <c r="L10" s="158">
        <v>380</v>
      </c>
      <c r="M10" s="158">
        <v>471</v>
      </c>
      <c r="N10" s="158">
        <v>557</v>
      </c>
      <c r="O10" s="158">
        <v>544</v>
      </c>
      <c r="P10" s="158">
        <v>405</v>
      </c>
      <c r="Q10" s="158">
        <v>474</v>
      </c>
      <c r="R10" s="158">
        <v>527</v>
      </c>
      <c r="S10" s="158">
        <v>511</v>
      </c>
      <c r="T10" s="158">
        <v>748</v>
      </c>
      <c r="U10" s="160" t="s">
        <v>397</v>
      </c>
    </row>
    <row r="11" spans="2:22" s="152" customFormat="1" ht="30" customHeight="1" x14ac:dyDescent="0.2">
      <c r="B11" s="748"/>
      <c r="C11" s="156" t="s">
        <v>403</v>
      </c>
      <c r="D11" s="157">
        <v>6155</v>
      </c>
      <c r="E11" s="158">
        <v>266</v>
      </c>
      <c r="F11" s="158">
        <v>318</v>
      </c>
      <c r="G11" s="158">
        <v>383</v>
      </c>
      <c r="H11" s="158">
        <v>374</v>
      </c>
      <c r="I11" s="158">
        <v>265</v>
      </c>
      <c r="J11" s="158">
        <v>290</v>
      </c>
      <c r="K11" s="158">
        <v>247</v>
      </c>
      <c r="L11" s="158">
        <v>329</v>
      </c>
      <c r="M11" s="158">
        <v>426</v>
      </c>
      <c r="N11" s="158">
        <v>507</v>
      </c>
      <c r="O11" s="158">
        <v>456</v>
      </c>
      <c r="P11" s="158">
        <v>325</v>
      </c>
      <c r="Q11" s="158">
        <v>397</v>
      </c>
      <c r="R11" s="158">
        <v>454</v>
      </c>
      <c r="S11" s="158">
        <v>423</v>
      </c>
      <c r="T11" s="158">
        <v>695</v>
      </c>
      <c r="U11" s="160" t="s">
        <v>397</v>
      </c>
    </row>
    <row r="12" spans="2:22" s="152" customFormat="1" ht="30" customHeight="1" x14ac:dyDescent="0.2">
      <c r="B12" s="748"/>
      <c r="C12" s="156" t="s">
        <v>404</v>
      </c>
      <c r="D12" s="157">
        <v>2698</v>
      </c>
      <c r="E12" s="158">
        <v>116</v>
      </c>
      <c r="F12" s="158">
        <v>130</v>
      </c>
      <c r="G12" s="158">
        <v>187</v>
      </c>
      <c r="H12" s="158">
        <v>188</v>
      </c>
      <c r="I12" s="158">
        <v>140</v>
      </c>
      <c r="J12" s="158">
        <v>101</v>
      </c>
      <c r="K12" s="158">
        <v>105</v>
      </c>
      <c r="L12" s="158">
        <v>138</v>
      </c>
      <c r="M12" s="158">
        <v>182</v>
      </c>
      <c r="N12" s="158">
        <v>203</v>
      </c>
      <c r="O12" s="158">
        <v>203</v>
      </c>
      <c r="P12" s="158">
        <v>132</v>
      </c>
      <c r="Q12" s="158">
        <v>195</v>
      </c>
      <c r="R12" s="158">
        <v>201</v>
      </c>
      <c r="S12" s="158">
        <v>191</v>
      </c>
      <c r="T12" s="158">
        <v>286</v>
      </c>
      <c r="U12" s="160" t="s">
        <v>397</v>
      </c>
    </row>
    <row r="13" spans="2:22" s="152" customFormat="1" ht="30" customHeight="1" x14ac:dyDescent="0.2">
      <c r="B13" s="748"/>
      <c r="C13" s="161" t="s">
        <v>54</v>
      </c>
      <c r="D13" s="162">
        <v>134144</v>
      </c>
      <c r="E13" s="163">
        <v>6662</v>
      </c>
      <c r="F13" s="163">
        <v>7068</v>
      </c>
      <c r="G13" s="163">
        <v>8256</v>
      </c>
      <c r="H13" s="163">
        <v>8286</v>
      </c>
      <c r="I13" s="163">
        <v>6794</v>
      </c>
      <c r="J13" s="163">
        <v>7919</v>
      </c>
      <c r="K13" s="163">
        <v>6826</v>
      </c>
      <c r="L13" s="163">
        <v>7626</v>
      </c>
      <c r="M13" s="163">
        <v>8802</v>
      </c>
      <c r="N13" s="163">
        <v>10322</v>
      </c>
      <c r="O13" s="163">
        <v>10541</v>
      </c>
      <c r="P13" s="163">
        <v>7774</v>
      </c>
      <c r="Q13" s="163">
        <v>8032</v>
      </c>
      <c r="R13" s="163">
        <v>8584</v>
      </c>
      <c r="S13" s="163">
        <v>7902</v>
      </c>
      <c r="T13" s="163">
        <v>12740</v>
      </c>
      <c r="U13" s="164">
        <v>10</v>
      </c>
      <c r="V13" s="165"/>
    </row>
    <row r="14" spans="2:22" ht="30" customHeight="1" x14ac:dyDescent="0.2">
      <c r="B14" s="748" t="s">
        <v>835</v>
      </c>
      <c r="C14" s="166" t="s">
        <v>395</v>
      </c>
      <c r="D14" s="167">
        <v>128564</v>
      </c>
      <c r="E14" s="168">
        <v>6088</v>
      </c>
      <c r="F14" s="168">
        <v>6560</v>
      </c>
      <c r="G14" s="168">
        <v>6887</v>
      </c>
      <c r="H14" s="168">
        <v>6955</v>
      </c>
      <c r="I14" s="168">
        <v>5956</v>
      </c>
      <c r="J14" s="168">
        <v>7216</v>
      </c>
      <c r="K14" s="168">
        <v>7684</v>
      </c>
      <c r="L14" s="168">
        <v>6577</v>
      </c>
      <c r="M14" s="168">
        <v>7382</v>
      </c>
      <c r="N14" s="168">
        <v>8522</v>
      </c>
      <c r="O14" s="168">
        <v>10015</v>
      </c>
      <c r="P14" s="168">
        <v>10158</v>
      </c>
      <c r="Q14" s="168">
        <v>7561</v>
      </c>
      <c r="R14" s="168">
        <v>7595</v>
      </c>
      <c r="S14" s="168">
        <v>7860</v>
      </c>
      <c r="T14" s="168">
        <v>15351</v>
      </c>
      <c r="U14" s="169">
        <v>197</v>
      </c>
      <c r="V14" s="170"/>
    </row>
    <row r="15" spans="2:22" ht="30" customHeight="1" x14ac:dyDescent="0.2">
      <c r="B15" s="749"/>
      <c r="C15" s="156" t="s">
        <v>404</v>
      </c>
      <c r="D15" s="157">
        <v>2552</v>
      </c>
      <c r="E15" s="158">
        <v>123</v>
      </c>
      <c r="F15" s="158">
        <v>106</v>
      </c>
      <c r="G15" s="158">
        <v>127</v>
      </c>
      <c r="H15" s="158">
        <v>153</v>
      </c>
      <c r="I15" s="158">
        <v>118</v>
      </c>
      <c r="J15" s="158">
        <v>128</v>
      </c>
      <c r="K15" s="158">
        <v>90</v>
      </c>
      <c r="L15" s="158">
        <v>99</v>
      </c>
      <c r="M15" s="158">
        <v>130</v>
      </c>
      <c r="N15" s="158">
        <v>183</v>
      </c>
      <c r="O15" s="158">
        <v>198</v>
      </c>
      <c r="P15" s="158">
        <v>215</v>
      </c>
      <c r="Q15" s="158">
        <v>138</v>
      </c>
      <c r="R15" s="158">
        <v>181</v>
      </c>
      <c r="S15" s="158">
        <v>187</v>
      </c>
      <c r="T15" s="158">
        <v>376</v>
      </c>
      <c r="U15" s="171" t="s">
        <v>397</v>
      </c>
      <c r="V15" s="170"/>
    </row>
    <row r="16" spans="2:22" ht="30" customHeight="1" x14ac:dyDescent="0.2">
      <c r="B16" s="749"/>
      <c r="C16" s="161" t="s">
        <v>54</v>
      </c>
      <c r="D16" s="172">
        <v>131116</v>
      </c>
      <c r="E16" s="173">
        <v>6211</v>
      </c>
      <c r="F16" s="173">
        <v>6666</v>
      </c>
      <c r="G16" s="173">
        <v>7014</v>
      </c>
      <c r="H16" s="173">
        <v>7108</v>
      </c>
      <c r="I16" s="173">
        <v>6074</v>
      </c>
      <c r="J16" s="173">
        <v>7344</v>
      </c>
      <c r="K16" s="173">
        <v>7774</v>
      </c>
      <c r="L16" s="173">
        <v>6676</v>
      </c>
      <c r="M16" s="173">
        <v>7512</v>
      </c>
      <c r="N16" s="173">
        <v>8705</v>
      </c>
      <c r="O16" s="173">
        <v>10213</v>
      </c>
      <c r="P16" s="173">
        <v>10373</v>
      </c>
      <c r="Q16" s="173">
        <v>7699</v>
      </c>
      <c r="R16" s="173">
        <v>7776</v>
      </c>
      <c r="S16" s="173">
        <v>8047</v>
      </c>
      <c r="T16" s="173">
        <v>15727</v>
      </c>
      <c r="U16" s="174">
        <v>197</v>
      </c>
      <c r="V16" s="170"/>
    </row>
    <row r="17" spans="2:22" ht="30" customHeight="1" x14ac:dyDescent="0.2">
      <c r="B17" s="551" t="s">
        <v>836</v>
      </c>
      <c r="C17" s="744" t="s">
        <v>407</v>
      </c>
      <c r="D17" s="157">
        <f>SUM(E17:U17)</f>
        <v>126926</v>
      </c>
      <c r="E17" s="158">
        <v>5732</v>
      </c>
      <c r="F17" s="158">
        <v>6111</v>
      </c>
      <c r="G17" s="158">
        <v>6769</v>
      </c>
      <c r="H17" s="158">
        <v>6180</v>
      </c>
      <c r="I17" s="158">
        <v>5085</v>
      </c>
      <c r="J17" s="158">
        <v>6377</v>
      </c>
      <c r="K17" s="158">
        <v>7159</v>
      </c>
      <c r="L17" s="158">
        <v>7656</v>
      </c>
      <c r="M17" s="158">
        <v>6593</v>
      </c>
      <c r="N17" s="158">
        <v>7445</v>
      </c>
      <c r="O17" s="158">
        <v>8574</v>
      </c>
      <c r="P17" s="158">
        <v>10100</v>
      </c>
      <c r="Q17" s="158">
        <v>10153</v>
      </c>
      <c r="R17" s="158">
        <v>7417</v>
      </c>
      <c r="S17" s="158">
        <v>7303</v>
      </c>
      <c r="T17" s="158">
        <v>18109</v>
      </c>
      <c r="U17" s="175">
        <v>163</v>
      </c>
      <c r="V17" s="170"/>
    </row>
    <row r="18" spans="2:22" ht="30" customHeight="1" x14ac:dyDescent="0.2">
      <c r="B18" s="553" t="s">
        <v>837</v>
      </c>
      <c r="C18" s="745"/>
      <c r="D18" s="168">
        <f>SUM(E18:U18)</f>
        <v>122785</v>
      </c>
      <c r="E18" s="168">
        <v>5242</v>
      </c>
      <c r="F18" s="168">
        <v>5717</v>
      </c>
      <c r="G18" s="168">
        <v>6276</v>
      </c>
      <c r="H18" s="168">
        <v>6352</v>
      </c>
      <c r="I18" s="168">
        <v>4364</v>
      </c>
      <c r="J18" s="168">
        <v>5259</v>
      </c>
      <c r="K18" s="168">
        <v>6258</v>
      </c>
      <c r="L18" s="168">
        <v>7075</v>
      </c>
      <c r="M18" s="168">
        <v>7583</v>
      </c>
      <c r="N18" s="168">
        <v>6519</v>
      </c>
      <c r="O18" s="168">
        <v>7318</v>
      </c>
      <c r="P18" s="168">
        <v>8451</v>
      </c>
      <c r="Q18" s="168">
        <v>9873</v>
      </c>
      <c r="R18" s="168">
        <v>9849</v>
      </c>
      <c r="S18" s="168">
        <v>6935</v>
      </c>
      <c r="T18" s="168">
        <v>19058</v>
      </c>
      <c r="U18" s="380">
        <v>656</v>
      </c>
      <c r="V18" s="170"/>
    </row>
    <row r="19" spans="2:22" ht="30" customHeight="1" thickBot="1" x14ac:dyDescent="0.25">
      <c r="B19" s="552" t="s">
        <v>858</v>
      </c>
      <c r="C19" s="746"/>
      <c r="D19" s="176">
        <f>SUM(E19:U19)</f>
        <v>117373</v>
      </c>
      <c r="E19" s="176">
        <v>4630</v>
      </c>
      <c r="F19" s="176">
        <v>5381</v>
      </c>
      <c r="G19" s="176">
        <v>6005</v>
      </c>
      <c r="H19" s="176">
        <v>5906</v>
      </c>
      <c r="I19" s="176">
        <v>4061</v>
      </c>
      <c r="J19" s="176">
        <v>4413</v>
      </c>
      <c r="K19" s="176">
        <v>5265</v>
      </c>
      <c r="L19" s="176">
        <v>6263</v>
      </c>
      <c r="M19" s="176">
        <v>7097</v>
      </c>
      <c r="N19" s="176">
        <v>7574</v>
      </c>
      <c r="O19" s="176">
        <v>6426</v>
      </c>
      <c r="P19" s="176">
        <v>7265</v>
      </c>
      <c r="Q19" s="176">
        <v>8324</v>
      </c>
      <c r="R19" s="176">
        <v>9572</v>
      </c>
      <c r="S19" s="176">
        <v>9310</v>
      </c>
      <c r="T19" s="176">
        <v>19481</v>
      </c>
      <c r="U19" s="177">
        <v>400</v>
      </c>
      <c r="V19" s="170"/>
    </row>
    <row r="20" spans="2:22" ht="7.5" customHeight="1" x14ac:dyDescent="0.2"/>
    <row r="21" spans="2:22" ht="18" customHeight="1" x14ac:dyDescent="0.2">
      <c r="B21" s="178" t="s">
        <v>409</v>
      </c>
    </row>
  </sheetData>
  <mergeCells count="3">
    <mergeCell ref="C17:C19"/>
    <mergeCell ref="B4:B13"/>
    <mergeCell ref="B14:B16"/>
  </mergeCells>
  <phoneticPr fontId="2"/>
  <printOptions horizontalCentered="1"/>
  <pageMargins left="3.937007874015748E-2" right="3.937007874015748E-2" top="0.39370078740157483" bottom="0.39370078740157483" header="0.39370078740157483"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2-1</vt:lpstr>
      <vt:lpstr>2-2</vt:lpstr>
      <vt:lpstr>2-3</vt:lpstr>
      <vt:lpstr>2-4</vt:lpstr>
      <vt:lpstr>2-5</vt:lpstr>
      <vt:lpstr>2-6</vt:lpstr>
      <vt:lpstr>2-7</vt:lpstr>
      <vt:lpstr>2-8</vt:lpstr>
      <vt:lpstr>2-9</vt:lpstr>
      <vt:lpstr>2-10-1</vt:lpstr>
      <vt:lpstr>2-10-2</vt:lpstr>
      <vt:lpstr>2-11</vt:lpstr>
      <vt:lpstr>2-12</vt:lpstr>
      <vt:lpstr>'2-10-1'!J107_K2</vt:lpstr>
      <vt:lpstr>'2-10-1'!J107_K2_G1</vt:lpstr>
      <vt:lpstr>'2-10-1'!J107_K2_G2</vt:lpstr>
      <vt:lpstr>'2-10-1'!J107_K3</vt:lpstr>
      <vt:lpstr>'2-1'!Print_Area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'2-2'!Print_Titles</vt:lpstr>
      <vt:lpstr>'2-6'!Print_Titles</vt:lpstr>
      <vt:lpstr>'2-7'!Print_Titles</vt:lpstr>
      <vt:lpstr>'2-8'!Print_Titles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保守ユーザー</dc:creator>
  <cp:lastModifiedBy>唐津市</cp:lastModifiedBy>
  <cp:lastPrinted>2026-04-09T07:24:33Z</cp:lastPrinted>
  <dcterms:created xsi:type="dcterms:W3CDTF">2019-03-29T10:24:40Z</dcterms:created>
  <dcterms:modified xsi:type="dcterms:W3CDTF">2026-04-09T07:25:08Z</dcterms:modified>
</cp:coreProperties>
</file>