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atsufs\内部系本庁共有\政策部　市政戦略課\■統計に関連するフォルダ［2006～\統計調査係［2011～\04 市統計情報(市ＨＰ公開)\唐津市の各種統計情報\R5\01_統計情報の更新\03 〔更新済〕唐津市の各種統計情報\Excel\"/>
    </mc:Choice>
  </mc:AlternateContent>
  <bookViews>
    <workbookView xWindow="120" yWindow="120" windowWidth="20340" windowHeight="7200"/>
  </bookViews>
  <sheets>
    <sheet name="5-1" sheetId="9" r:id="rId1"/>
    <sheet name="5-2" sheetId="15" r:id="rId2"/>
    <sheet name="5-3 " sheetId="10" r:id="rId3"/>
    <sheet name="5-4" sheetId="11" r:id="rId4"/>
    <sheet name="5-5" sheetId="12" r:id="rId5"/>
    <sheet name="5-6 " sheetId="13" r:id="rId6"/>
    <sheet name="5-7" sheetId="14" r:id="rId7"/>
    <sheet name="5-8" sheetId="16" r:id="rId8"/>
    <sheet name="5-9" sheetId="1" r:id="rId9"/>
  </sheets>
  <definedNames>
    <definedName name="_xlnm.Print_Area" localSheetId="1">'5-2'!$A$1:$T$68</definedName>
    <definedName name="_xlnm.Print_Area" localSheetId="3">'5-4'!$A$1:$I$39</definedName>
    <definedName name="_xlnm.Print_Area" localSheetId="6">'5-7'!$A$1:$H$30</definedName>
  </definedNames>
  <calcPr calcId="162913" calcMode="manual"/>
</workbook>
</file>

<file path=xl/calcChain.xml><?xml version="1.0" encoding="utf-8"?>
<calcChain xmlns="http://schemas.openxmlformats.org/spreadsheetml/2006/main">
  <c r="E24" i="14" l="1"/>
  <c r="I25" i="11"/>
  <c r="H25" i="11"/>
  <c r="G25" i="11"/>
  <c r="E25" i="11"/>
  <c r="D25" i="11"/>
  <c r="P33" i="10" l="1"/>
  <c r="O33" i="10"/>
  <c r="E25" i="14" l="1"/>
  <c r="I37" i="11"/>
  <c r="I36" i="11"/>
  <c r="I35" i="11"/>
  <c r="I34" i="11"/>
  <c r="I33" i="11"/>
  <c r="I32" i="11"/>
  <c r="I31" i="11"/>
  <c r="I30" i="11"/>
  <c r="I29" i="11"/>
  <c r="I28" i="11"/>
  <c r="I27" i="11"/>
  <c r="F37" i="11"/>
  <c r="F36" i="11"/>
  <c r="F35" i="11"/>
  <c r="F34" i="11"/>
  <c r="F33" i="11"/>
  <c r="F32" i="11"/>
  <c r="F31" i="11"/>
  <c r="F30" i="11"/>
  <c r="F25" i="11" s="1"/>
  <c r="F29" i="11"/>
  <c r="F28" i="11"/>
  <c r="F27" i="11"/>
  <c r="Q54" i="15" l="1"/>
  <c r="Q56" i="15" s="1"/>
  <c r="Q50" i="15"/>
  <c r="Q49" i="15"/>
  <c r="Q48" i="15"/>
  <c r="Q45" i="15"/>
  <c r="Q42" i="15"/>
  <c r="Q39" i="15"/>
  <c r="Q36" i="15"/>
  <c r="Q33" i="15"/>
  <c r="Q30" i="15"/>
  <c r="Q27" i="15"/>
  <c r="Q24" i="15"/>
  <c r="Q21" i="15"/>
  <c r="Q18" i="15"/>
  <c r="Q15" i="15"/>
  <c r="Q12" i="15"/>
  <c r="Q9" i="15"/>
  <c r="Q6" i="15"/>
  <c r="Q51" i="15" l="1"/>
  <c r="Q57" i="15" s="1"/>
  <c r="P9" i="10"/>
  <c r="P54" i="15" l="1"/>
  <c r="P56" i="15" s="1"/>
  <c r="O54" i="15"/>
  <c r="O56" i="15" s="1"/>
  <c r="N54" i="15"/>
  <c r="N56" i="15" s="1"/>
  <c r="M54" i="15"/>
  <c r="M56" i="15" s="1"/>
  <c r="L54" i="15"/>
  <c r="L56" i="15" s="1"/>
  <c r="K54" i="15"/>
  <c r="K56" i="15" s="1"/>
  <c r="J54" i="15"/>
  <c r="J56" i="15" s="1"/>
  <c r="I54" i="15"/>
  <c r="I56" i="15" s="1"/>
  <c r="H54" i="15"/>
  <c r="H56" i="15" s="1"/>
  <c r="G54" i="15"/>
  <c r="G56" i="15" s="1"/>
  <c r="F54" i="15"/>
  <c r="F56" i="15" s="1"/>
  <c r="E54" i="15"/>
  <c r="E56" i="15" s="1"/>
  <c r="D54" i="15"/>
  <c r="D56" i="15" s="1"/>
  <c r="K51" i="15"/>
  <c r="J51" i="15"/>
  <c r="P50" i="15"/>
  <c r="O50" i="15"/>
  <c r="N50" i="15"/>
  <c r="M50" i="15"/>
  <c r="L50" i="15"/>
  <c r="P49" i="15"/>
  <c r="O49" i="15"/>
  <c r="N49" i="15"/>
  <c r="M49" i="15"/>
  <c r="L49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P45" i="15"/>
  <c r="O45" i="15"/>
  <c r="N45" i="15"/>
  <c r="M45" i="15"/>
  <c r="L45" i="15"/>
  <c r="P42" i="15"/>
  <c r="O42" i="15"/>
  <c r="N42" i="15"/>
  <c r="M42" i="15"/>
  <c r="L42" i="15"/>
  <c r="K41" i="15"/>
  <c r="J41" i="15"/>
  <c r="I41" i="15"/>
  <c r="H41" i="15"/>
  <c r="G41" i="15"/>
  <c r="F41" i="15"/>
  <c r="E41" i="15"/>
  <c r="D41" i="15"/>
  <c r="K40" i="15"/>
  <c r="J40" i="15"/>
  <c r="I40" i="15"/>
  <c r="H40" i="15"/>
  <c r="G40" i="15"/>
  <c r="F40" i="15"/>
  <c r="E40" i="15"/>
  <c r="D40" i="15"/>
  <c r="D42" i="15" s="1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P33" i="15"/>
  <c r="O33" i="15"/>
  <c r="N33" i="15"/>
  <c r="M33" i="15"/>
  <c r="L33" i="15"/>
  <c r="K32" i="15"/>
  <c r="J32" i="15"/>
  <c r="I32" i="15"/>
  <c r="H32" i="15"/>
  <c r="G32" i="15"/>
  <c r="F32" i="15"/>
  <c r="E32" i="15"/>
  <c r="D32" i="15"/>
  <c r="K31" i="15"/>
  <c r="J31" i="15"/>
  <c r="I31" i="15"/>
  <c r="H31" i="15"/>
  <c r="G31" i="15"/>
  <c r="F31" i="15"/>
  <c r="E31" i="15"/>
  <c r="D31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P24" i="15"/>
  <c r="O24" i="15"/>
  <c r="N24" i="15"/>
  <c r="M24" i="15"/>
  <c r="L24" i="15"/>
  <c r="K23" i="15"/>
  <c r="J23" i="15"/>
  <c r="I23" i="15"/>
  <c r="H23" i="15"/>
  <c r="G23" i="15"/>
  <c r="F23" i="15"/>
  <c r="E23" i="15"/>
  <c r="D23" i="15"/>
  <c r="K22" i="15"/>
  <c r="J22" i="15"/>
  <c r="I22" i="15"/>
  <c r="H22" i="15"/>
  <c r="G22" i="15"/>
  <c r="F22" i="15"/>
  <c r="E22" i="15"/>
  <c r="D22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P15" i="15"/>
  <c r="O15" i="15"/>
  <c r="N15" i="15"/>
  <c r="M15" i="15"/>
  <c r="L15" i="15"/>
  <c r="K14" i="15"/>
  <c r="J14" i="15"/>
  <c r="I14" i="15"/>
  <c r="H14" i="15"/>
  <c r="G14" i="15"/>
  <c r="F14" i="15"/>
  <c r="E14" i="15"/>
  <c r="D14" i="15"/>
  <c r="K13" i="15"/>
  <c r="J13" i="15"/>
  <c r="I13" i="15"/>
  <c r="H13" i="15"/>
  <c r="G13" i="15"/>
  <c r="F13" i="15"/>
  <c r="E13" i="15"/>
  <c r="D13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K33" i="15" l="1"/>
  <c r="J15" i="15"/>
  <c r="K24" i="15"/>
  <c r="J24" i="15"/>
  <c r="I15" i="15"/>
  <c r="D33" i="15"/>
  <c r="F42" i="15"/>
  <c r="D24" i="15"/>
  <c r="E33" i="15"/>
  <c r="D15" i="15"/>
  <c r="E15" i="15"/>
  <c r="F24" i="15"/>
  <c r="H24" i="15"/>
  <c r="E42" i="15"/>
  <c r="G42" i="15"/>
  <c r="E24" i="15"/>
  <c r="F33" i="15"/>
  <c r="G33" i="15"/>
  <c r="I42" i="15"/>
  <c r="F15" i="15"/>
  <c r="G24" i="15"/>
  <c r="H33" i="15"/>
  <c r="J42" i="15"/>
  <c r="I33" i="15"/>
  <c r="K42" i="15"/>
  <c r="H15" i="15"/>
  <c r="I24" i="15"/>
  <c r="J33" i="15"/>
  <c r="M51" i="15"/>
  <c r="M57" i="15" s="1"/>
  <c r="F44" i="15"/>
  <c r="F50" i="15" s="1"/>
  <c r="J44" i="15"/>
  <c r="H42" i="15"/>
  <c r="D44" i="15"/>
  <c r="D50" i="15" s="1"/>
  <c r="L51" i="15"/>
  <c r="P51" i="15"/>
  <c r="P57" i="15" s="1"/>
  <c r="L57" i="15"/>
  <c r="J57" i="15"/>
  <c r="H44" i="15"/>
  <c r="H50" i="15" s="1"/>
  <c r="O51" i="15"/>
  <c r="O57" i="15" s="1"/>
  <c r="K43" i="15"/>
  <c r="G44" i="15"/>
  <c r="G50" i="15" s="1"/>
  <c r="K44" i="15"/>
  <c r="H43" i="15"/>
  <c r="H49" i="15" s="1"/>
  <c r="G43" i="15"/>
  <c r="G49" i="15" s="1"/>
  <c r="G51" i="15" s="1"/>
  <c r="G57" i="15" s="1"/>
  <c r="E44" i="15"/>
  <c r="E50" i="15" s="1"/>
  <c r="I44" i="15"/>
  <c r="I50" i="15" s="1"/>
  <c r="D43" i="15"/>
  <c r="D49" i="15" s="1"/>
  <c r="N51" i="15"/>
  <c r="N57" i="15" s="1"/>
  <c r="K57" i="15"/>
  <c r="E43" i="15"/>
  <c r="I43" i="15"/>
  <c r="K15" i="15"/>
  <c r="F43" i="15"/>
  <c r="J43" i="15"/>
  <c r="G15" i="15"/>
  <c r="D51" i="15" l="1"/>
  <c r="D57" i="15" s="1"/>
  <c r="H51" i="15"/>
  <c r="H57" i="15" s="1"/>
  <c r="J45" i="15"/>
  <c r="D45" i="15"/>
  <c r="G45" i="15"/>
  <c r="H45" i="15"/>
  <c r="K45" i="15"/>
  <c r="F49" i="15"/>
  <c r="F51" i="15" s="1"/>
  <c r="F57" i="15" s="1"/>
  <c r="F45" i="15"/>
  <c r="I49" i="15"/>
  <c r="I51" i="15" s="1"/>
  <c r="I57" i="15" s="1"/>
  <c r="I45" i="15"/>
  <c r="E49" i="15"/>
  <c r="E51" i="15" s="1"/>
  <c r="E57" i="15" s="1"/>
  <c r="E45" i="15"/>
  <c r="E19" i="14" l="1"/>
  <c r="E18" i="14"/>
  <c r="E17" i="14"/>
  <c r="C25" i="13"/>
  <c r="E25" i="13" s="1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5" i="13"/>
  <c r="I22" i="12"/>
  <c r="H22" i="12"/>
  <c r="I21" i="12"/>
  <c r="H21" i="12"/>
  <c r="I20" i="12"/>
  <c r="H20" i="12"/>
  <c r="I19" i="12"/>
  <c r="H19" i="12"/>
  <c r="I18" i="12"/>
  <c r="H18" i="12"/>
  <c r="H7" i="12"/>
  <c r="I6" i="12"/>
  <c r="H6" i="12"/>
  <c r="G21" i="11"/>
  <c r="D21" i="11"/>
  <c r="G20" i="11"/>
  <c r="D20" i="11"/>
  <c r="G19" i="11"/>
  <c r="D19" i="11"/>
  <c r="G18" i="11"/>
  <c r="D18" i="11"/>
  <c r="G17" i="11"/>
  <c r="D17" i="11"/>
  <c r="I14" i="11"/>
  <c r="F14" i="11"/>
  <c r="I13" i="11"/>
  <c r="F13" i="11"/>
  <c r="I12" i="11"/>
  <c r="F12" i="11"/>
  <c r="I11" i="11"/>
  <c r="F11" i="11"/>
  <c r="I10" i="11"/>
  <c r="F10" i="11"/>
  <c r="I9" i="11"/>
  <c r="F9" i="11"/>
  <c r="I8" i="11"/>
  <c r="F8" i="11"/>
  <c r="I7" i="11"/>
  <c r="F7" i="11"/>
  <c r="I6" i="11"/>
  <c r="F6" i="11"/>
  <c r="I5" i="11"/>
  <c r="F5" i="11"/>
  <c r="O9" i="10"/>
  <c r="P8" i="10"/>
  <c r="O8" i="10"/>
  <c r="P7" i="10"/>
  <c r="O7" i="10"/>
  <c r="N40" i="9" l="1"/>
  <c r="M40" i="9"/>
  <c r="L40" i="9"/>
  <c r="J40" i="9"/>
  <c r="I40" i="9"/>
  <c r="G40" i="9"/>
  <c r="F40" i="9"/>
  <c r="D40" i="9"/>
  <c r="C40" i="9"/>
  <c r="K39" i="9"/>
  <c r="H39" i="9"/>
  <c r="E39" i="9"/>
  <c r="K38" i="9"/>
  <c r="H38" i="9"/>
  <c r="E38" i="9"/>
  <c r="K37" i="9"/>
  <c r="H37" i="9"/>
  <c r="E37" i="9"/>
  <c r="K36" i="9"/>
  <c r="H36" i="9"/>
  <c r="E36" i="9"/>
  <c r="K35" i="9"/>
  <c r="H35" i="9"/>
  <c r="E35" i="9"/>
  <c r="K34" i="9"/>
  <c r="H34" i="9"/>
  <c r="E34" i="9"/>
  <c r="K33" i="9"/>
  <c r="H33" i="9"/>
  <c r="E33" i="9"/>
  <c r="K32" i="9"/>
  <c r="H32" i="9"/>
  <c r="E32" i="9"/>
  <c r="K31" i="9"/>
  <c r="H31" i="9"/>
  <c r="E31" i="9"/>
  <c r="K30" i="9"/>
  <c r="H30" i="9"/>
  <c r="E30" i="9"/>
  <c r="K29" i="9"/>
  <c r="H29" i="9"/>
  <c r="E29" i="9"/>
  <c r="K28" i="9"/>
  <c r="H28" i="9"/>
  <c r="E28" i="9"/>
  <c r="K27" i="9"/>
  <c r="H27" i="9"/>
  <c r="E27" i="9"/>
  <c r="K26" i="9"/>
  <c r="H26" i="9"/>
  <c r="E26" i="9"/>
  <c r="K25" i="9"/>
  <c r="H25" i="9"/>
  <c r="E25" i="9"/>
  <c r="P20" i="9"/>
  <c r="O20" i="9"/>
  <c r="M20" i="9"/>
  <c r="L20" i="9"/>
  <c r="J20" i="9"/>
  <c r="I20" i="9"/>
  <c r="G20" i="9"/>
  <c r="F20" i="9"/>
  <c r="D20" i="9"/>
  <c r="C20" i="9"/>
  <c r="Q19" i="9"/>
  <c r="N19" i="9"/>
  <c r="K19" i="9"/>
  <c r="H19" i="9"/>
  <c r="E19" i="9"/>
  <c r="Q18" i="9"/>
  <c r="N18" i="9"/>
  <c r="K18" i="9"/>
  <c r="H18" i="9"/>
  <c r="E18" i="9"/>
  <c r="Q17" i="9"/>
  <c r="N17" i="9"/>
  <c r="K17" i="9"/>
  <c r="H17" i="9"/>
  <c r="E17" i="9"/>
  <c r="Q16" i="9"/>
  <c r="N16" i="9"/>
  <c r="K16" i="9"/>
  <c r="H16" i="9"/>
  <c r="E16" i="9"/>
  <c r="Q15" i="9"/>
  <c r="N15" i="9"/>
  <c r="K15" i="9"/>
  <c r="H15" i="9"/>
  <c r="E15" i="9"/>
  <c r="Q14" i="9"/>
  <c r="N14" i="9"/>
  <c r="K14" i="9"/>
  <c r="H14" i="9"/>
  <c r="E14" i="9"/>
  <c r="Q13" i="9"/>
  <c r="N13" i="9"/>
  <c r="K13" i="9"/>
  <c r="H13" i="9"/>
  <c r="E13" i="9"/>
  <c r="Q12" i="9"/>
  <c r="N12" i="9"/>
  <c r="K12" i="9"/>
  <c r="H12" i="9"/>
  <c r="E12" i="9"/>
  <c r="Q11" i="9"/>
  <c r="N11" i="9"/>
  <c r="K11" i="9"/>
  <c r="H11" i="9"/>
  <c r="E11" i="9"/>
  <c r="Q10" i="9"/>
  <c r="N10" i="9"/>
  <c r="K10" i="9"/>
  <c r="H10" i="9"/>
  <c r="E10" i="9"/>
  <c r="Q9" i="9"/>
  <c r="N9" i="9"/>
  <c r="K9" i="9"/>
  <c r="H9" i="9"/>
  <c r="E9" i="9"/>
  <c r="Q8" i="9"/>
  <c r="N8" i="9"/>
  <c r="K8" i="9"/>
  <c r="H8" i="9"/>
  <c r="E8" i="9"/>
  <c r="Q7" i="9"/>
  <c r="N7" i="9"/>
  <c r="K7" i="9"/>
  <c r="H7" i="9"/>
  <c r="E7" i="9"/>
  <c r="Q6" i="9"/>
  <c r="N6" i="9"/>
  <c r="K6" i="9"/>
  <c r="H6" i="9"/>
  <c r="E6" i="9"/>
  <c r="Q5" i="9"/>
  <c r="N5" i="9"/>
  <c r="N20" i="9" s="1"/>
  <c r="K5" i="9"/>
  <c r="H5" i="9"/>
  <c r="E5" i="9"/>
  <c r="K20" i="9" l="1"/>
  <c r="E40" i="9"/>
  <c r="H20" i="9"/>
  <c r="E20" i="9"/>
  <c r="Q20" i="9"/>
  <c r="H40" i="9"/>
  <c r="K40" i="9"/>
</calcChain>
</file>

<file path=xl/sharedStrings.xml><?xml version="1.0" encoding="utf-8"?>
<sst xmlns="http://schemas.openxmlformats.org/spreadsheetml/2006/main" count="601" uniqueCount="350">
  <si>
    <t>５－９．電話施設状況</t>
    <phoneticPr fontId="3"/>
  </si>
  <si>
    <t>（単位：台）</t>
  </si>
  <si>
    <t>年　度</t>
    <rPh sb="0" eb="3">
      <t>ネンド</t>
    </rPh>
    <phoneticPr fontId="3"/>
  </si>
  <si>
    <t>電　話　加　入　数</t>
    <phoneticPr fontId="3"/>
  </si>
  <si>
    <t>公 衆 
電 話</t>
    <phoneticPr fontId="3"/>
  </si>
  <si>
    <t>総　数</t>
    <phoneticPr fontId="3"/>
  </si>
  <si>
    <t>事務用</t>
  </si>
  <si>
    <t>住宅用</t>
  </si>
  <si>
    <t>平成６年度</t>
    <rPh sb="0" eb="2">
      <t>ヘイセイ</t>
    </rPh>
    <phoneticPr fontId="3"/>
  </si>
  <si>
    <t>７年度</t>
    <phoneticPr fontId="3"/>
  </si>
  <si>
    <t>８年度</t>
  </si>
  <si>
    <t>９年度</t>
  </si>
  <si>
    <t>１０年度</t>
  </si>
  <si>
    <t>１１年度</t>
  </si>
  <si>
    <t>１２年度</t>
  </si>
  <si>
    <t>１３年度</t>
  </si>
  <si>
    <t>１４年度</t>
  </si>
  <si>
    <t>１５年度</t>
  </si>
  <si>
    <t>１６年度</t>
  </si>
  <si>
    <t>１７年度</t>
  </si>
  <si>
    <t>１８年度</t>
  </si>
  <si>
    <t>１９年度</t>
  </si>
  <si>
    <t>２０年度</t>
  </si>
  <si>
    <t>２１年度</t>
  </si>
  <si>
    <t>２２年度</t>
  </si>
  <si>
    <t>２３年度</t>
  </si>
  <si>
    <t>注4） 平成24年度以降は非公表</t>
    <rPh sb="0" eb="1">
      <t>チュウ</t>
    </rPh>
    <rPh sb="4" eb="6">
      <t>ヘイセイ</t>
    </rPh>
    <rPh sb="8" eb="10">
      <t>ネンド</t>
    </rPh>
    <rPh sb="10" eb="12">
      <t>イコウ</t>
    </rPh>
    <rPh sb="13" eb="14">
      <t>ヒ</t>
    </rPh>
    <rPh sb="14" eb="16">
      <t>コウヒョウ</t>
    </rPh>
    <phoneticPr fontId="3"/>
  </si>
  <si>
    <t>資料：ＮＴＴ西日本－九州　佐賀事業部</t>
    <rPh sb="6" eb="9">
      <t>ニシニホン</t>
    </rPh>
    <rPh sb="10" eb="12">
      <t>キュウシュウ</t>
    </rPh>
    <rPh sb="13" eb="15">
      <t>サガ</t>
    </rPh>
    <rPh sb="15" eb="17">
      <t>ジギョウ</t>
    </rPh>
    <rPh sb="17" eb="18">
      <t>ブ</t>
    </rPh>
    <phoneticPr fontId="3"/>
  </si>
  <si>
    <t>５－８．郵便施設状況</t>
    <rPh sb="4" eb="6">
      <t>ユウビン</t>
    </rPh>
    <rPh sb="6" eb="8">
      <t>シセツ</t>
    </rPh>
    <rPh sb="8" eb="10">
      <t>ジョウキョウ</t>
    </rPh>
    <phoneticPr fontId="3"/>
  </si>
  <si>
    <t>年次</t>
    <rPh sb="0" eb="2">
      <t>ネンジ</t>
    </rPh>
    <phoneticPr fontId="3"/>
  </si>
  <si>
    <t>郵　　　　便　　　　局</t>
    <rPh sb="0" eb="11">
      <t>ユウビンキョク</t>
    </rPh>
    <phoneticPr fontId="3"/>
  </si>
  <si>
    <t>普通局</t>
  </si>
  <si>
    <t>特定局</t>
  </si>
  <si>
    <t>簡易局</t>
  </si>
  <si>
    <t>平成　８年</t>
    <rPh sb="0" eb="2">
      <t>ヘイセイ</t>
    </rPh>
    <rPh sb="4" eb="5">
      <t>ネン</t>
    </rPh>
    <phoneticPr fontId="3"/>
  </si>
  <si>
    <t>１０年</t>
  </si>
  <si>
    <t>１１年</t>
  </si>
  <si>
    <t>１２年</t>
  </si>
  <si>
    <t>１３年</t>
  </si>
  <si>
    <t>１４年</t>
  </si>
  <si>
    <t>１５年</t>
  </si>
  <si>
    <t>１６年</t>
  </si>
  <si>
    <t>１７年</t>
  </si>
  <si>
    <t>１８年</t>
  </si>
  <si>
    <t>１９年</t>
  </si>
  <si>
    <t>２０年</t>
  </si>
  <si>
    <t>２１年</t>
  </si>
  <si>
    <t>２２年</t>
  </si>
  <si>
    <t>２３年</t>
  </si>
  <si>
    <t>２４年</t>
  </si>
  <si>
    <t>２５年</t>
  </si>
  <si>
    <t>２６年</t>
  </si>
  <si>
    <t>◆外国貿易船入港隻数</t>
    <rPh sb="1" eb="3">
      <t>ガイコク</t>
    </rPh>
    <rPh sb="3" eb="5">
      <t>ボウエキ</t>
    </rPh>
    <rPh sb="5" eb="6">
      <t>セン</t>
    </rPh>
    <rPh sb="6" eb="8">
      <t>ニュウコウ</t>
    </rPh>
    <rPh sb="8" eb="9">
      <t>セキ</t>
    </rPh>
    <rPh sb="9" eb="10">
      <t>スウ</t>
    </rPh>
    <phoneticPr fontId="3"/>
  </si>
  <si>
    <t>◆貿易額</t>
    <rPh sb="1" eb="3">
      <t>ボウエキ</t>
    </rPh>
    <rPh sb="3" eb="4">
      <t>ガク</t>
    </rPh>
    <phoneticPr fontId="3"/>
  </si>
  <si>
    <t>（単位：百万円）</t>
    <rPh sb="1" eb="3">
      <t>タンイ</t>
    </rPh>
    <rPh sb="4" eb="6">
      <t>ヒャクマン</t>
    </rPh>
    <rPh sb="6" eb="7">
      <t>マンエン</t>
    </rPh>
    <phoneticPr fontId="3"/>
  </si>
  <si>
    <t>（単位：隻）</t>
    <rPh sb="1" eb="3">
      <t>タンイ</t>
    </rPh>
    <rPh sb="4" eb="5">
      <t>セキ</t>
    </rPh>
    <phoneticPr fontId="3"/>
  </si>
  <si>
    <t>年  次</t>
    <rPh sb="0" eb="4">
      <t>ネンジ</t>
    </rPh>
    <phoneticPr fontId="3"/>
  </si>
  <si>
    <t>輸出額</t>
  </si>
  <si>
    <t>輸入額</t>
  </si>
  <si>
    <t>総  額</t>
    <rPh sb="0" eb="4">
      <t>ソウガク</t>
    </rPh>
    <phoneticPr fontId="3"/>
  </si>
  <si>
    <t>入港隻数</t>
    <rPh sb="0" eb="2">
      <t>ニュウコウ</t>
    </rPh>
    <rPh sb="2" eb="4">
      <t>セキスウ</t>
    </rPh>
    <phoneticPr fontId="3"/>
  </si>
  <si>
    <t>平成１４年</t>
    <rPh sb="0" eb="2">
      <t>ヘイセイ</t>
    </rPh>
    <rPh sb="4" eb="5">
      <t>ネン</t>
    </rPh>
    <phoneticPr fontId="3"/>
  </si>
  <si>
    <t>１５年</t>
    <rPh sb="2" eb="3">
      <t>ネン</t>
    </rPh>
    <phoneticPr fontId="3"/>
  </si>
  <si>
    <t>１６年</t>
    <rPh sb="2" eb="3">
      <t>ネン</t>
    </rPh>
    <phoneticPr fontId="3"/>
  </si>
  <si>
    <t>１７年</t>
    <rPh sb="2" eb="3">
      <t>ネン</t>
    </rPh>
    <phoneticPr fontId="3"/>
  </si>
  <si>
    <t>１８年</t>
    <rPh sb="2" eb="3">
      <t>ネン</t>
    </rPh>
    <phoneticPr fontId="3"/>
  </si>
  <si>
    <t>１９年</t>
    <rPh sb="2" eb="3">
      <t>ネン</t>
    </rPh>
    <phoneticPr fontId="3"/>
  </si>
  <si>
    <t>２０年</t>
    <rPh sb="2" eb="3">
      <t>ネン</t>
    </rPh>
    <phoneticPr fontId="3"/>
  </si>
  <si>
    <t>２１年</t>
    <rPh sb="2" eb="3">
      <t>ネン</t>
    </rPh>
    <phoneticPr fontId="3"/>
  </si>
  <si>
    <t>２２年</t>
    <rPh sb="2" eb="3">
      <t>ネン</t>
    </rPh>
    <phoneticPr fontId="3"/>
  </si>
  <si>
    <t>２３年</t>
    <rPh sb="2" eb="3">
      <t>ネン</t>
    </rPh>
    <phoneticPr fontId="3"/>
  </si>
  <si>
    <t>２４年</t>
    <rPh sb="2" eb="3">
      <t>ネン</t>
    </rPh>
    <phoneticPr fontId="3"/>
  </si>
  <si>
    <t>２５年</t>
    <rPh sb="2" eb="3">
      <t>ネン</t>
    </rPh>
    <phoneticPr fontId="3"/>
  </si>
  <si>
    <t>２６年</t>
    <rPh sb="2" eb="3">
      <t>ネン</t>
    </rPh>
    <phoneticPr fontId="3"/>
  </si>
  <si>
    <t>２７年</t>
    <rPh sb="2" eb="3">
      <t>ネン</t>
    </rPh>
    <phoneticPr fontId="3"/>
  </si>
  <si>
    <t>２８年</t>
    <rPh sb="2" eb="3">
      <t>ネン</t>
    </rPh>
    <phoneticPr fontId="3"/>
  </si>
  <si>
    <t>２９年</t>
    <rPh sb="2" eb="3">
      <t>ネン</t>
    </rPh>
    <phoneticPr fontId="3"/>
  </si>
  <si>
    <t>５－６．唐津港コンテナ貨物品種別表（平成18年）</t>
    <rPh sb="13" eb="15">
      <t>ヒンシュ</t>
    </rPh>
    <rPh sb="15" eb="16">
      <t>ベツ</t>
    </rPh>
    <rPh sb="16" eb="17">
      <t>ヒョウ</t>
    </rPh>
    <phoneticPr fontId="3"/>
  </si>
  <si>
    <t>（単位：トン）</t>
    <phoneticPr fontId="3"/>
  </si>
  <si>
    <t>品　種</t>
  </si>
  <si>
    <t>移　出</t>
  </si>
  <si>
    <t>移　入</t>
  </si>
  <si>
    <t>合　計</t>
  </si>
  <si>
    <t>米</t>
  </si>
  <si>
    <t>－</t>
  </si>
  <si>
    <t>豆類</t>
    <phoneticPr fontId="3"/>
  </si>
  <si>
    <t>野菜・果物</t>
  </si>
  <si>
    <t>綿花</t>
    <rPh sb="0" eb="2">
      <t>メンカ</t>
    </rPh>
    <phoneticPr fontId="3"/>
  </si>
  <si>
    <t>その他農産品</t>
    <rPh sb="2" eb="3">
      <t>タ</t>
    </rPh>
    <rPh sb="3" eb="6">
      <t>ノウサンヒン</t>
    </rPh>
    <phoneticPr fontId="3"/>
  </si>
  <si>
    <t>製材</t>
    <rPh sb="0" eb="2">
      <t>セイザイ</t>
    </rPh>
    <phoneticPr fontId="3"/>
  </si>
  <si>
    <t>砂・砂利</t>
  </si>
  <si>
    <t>鋼材</t>
    <rPh sb="0" eb="2">
      <t>コウザイ</t>
    </rPh>
    <phoneticPr fontId="3"/>
  </si>
  <si>
    <t>金属製品</t>
    <rPh sb="0" eb="2">
      <t>キンゾク</t>
    </rPh>
    <rPh sb="2" eb="4">
      <t>セイヒン</t>
    </rPh>
    <phoneticPr fontId="3"/>
  </si>
  <si>
    <t>その他輸送機械</t>
    <rPh sb="3" eb="5">
      <t>ユソウ</t>
    </rPh>
    <rPh sb="5" eb="7">
      <t>キカイ</t>
    </rPh>
    <phoneticPr fontId="3"/>
  </si>
  <si>
    <t>電気機械</t>
    <rPh sb="0" eb="2">
      <t>デンキ</t>
    </rPh>
    <phoneticPr fontId="3"/>
  </si>
  <si>
    <t>化学肥料</t>
  </si>
  <si>
    <t>製造食品</t>
  </si>
  <si>
    <t>飲料（酒）</t>
  </si>
  <si>
    <t>水</t>
    <rPh sb="0" eb="1">
      <t>ミズ</t>
    </rPh>
    <phoneticPr fontId="3"/>
  </si>
  <si>
    <t>衣服・身廻品・はきもの</t>
  </si>
  <si>
    <t>文房具・運動娯楽用品・楽器</t>
    <rPh sb="0" eb="3">
      <t>ブンボウグ</t>
    </rPh>
    <rPh sb="4" eb="6">
      <t>ウンドウ</t>
    </rPh>
    <rPh sb="6" eb="8">
      <t>ゴラク</t>
    </rPh>
    <rPh sb="8" eb="10">
      <t>ヨウヒン</t>
    </rPh>
    <rPh sb="11" eb="13">
      <t>ガッキ</t>
    </rPh>
    <phoneticPr fontId="3"/>
  </si>
  <si>
    <t>家具装備品</t>
    <rPh sb="0" eb="2">
      <t>カグ</t>
    </rPh>
    <rPh sb="2" eb="5">
      <t>ソウビヒン</t>
    </rPh>
    <phoneticPr fontId="3"/>
  </si>
  <si>
    <t>その他日用品</t>
  </si>
  <si>
    <t>ゴム製品</t>
    <rPh sb="2" eb="4">
      <t>セイヒン</t>
    </rPh>
    <phoneticPr fontId="3"/>
  </si>
  <si>
    <t>５－５．唐津港コンテナ貨物個数表</t>
    <rPh sb="4" eb="6">
      <t>カラツ</t>
    </rPh>
    <rPh sb="6" eb="7">
      <t>コウ</t>
    </rPh>
    <rPh sb="11" eb="13">
      <t>カモツ</t>
    </rPh>
    <rPh sb="13" eb="15">
      <t>コスウ</t>
    </rPh>
    <rPh sb="15" eb="16">
      <t>ヒョウ</t>
    </rPh>
    <phoneticPr fontId="3"/>
  </si>
  <si>
    <t>（単位：TEU）</t>
    <rPh sb="1" eb="3">
      <t>タンイ</t>
    </rPh>
    <phoneticPr fontId="3"/>
  </si>
  <si>
    <t>年　次</t>
    <rPh sb="0" eb="3">
      <t>ネンジ</t>
    </rPh>
    <phoneticPr fontId="3"/>
  </si>
  <si>
    <t>輸　出</t>
    <rPh sb="0" eb="1">
      <t>ユ</t>
    </rPh>
    <rPh sb="2" eb="3">
      <t>デ</t>
    </rPh>
    <phoneticPr fontId="3"/>
  </si>
  <si>
    <t>輸　入</t>
    <rPh sb="0" eb="1">
      <t>ユ</t>
    </rPh>
    <rPh sb="2" eb="3">
      <t>イ</t>
    </rPh>
    <phoneticPr fontId="3"/>
  </si>
  <si>
    <t>合　計</t>
    <rPh sb="0" eb="1">
      <t>ゴウ</t>
    </rPh>
    <rPh sb="2" eb="3">
      <t>ケイ</t>
    </rPh>
    <phoneticPr fontId="3"/>
  </si>
  <si>
    <t>実入り</t>
    <rPh sb="0" eb="2">
      <t>ミイ</t>
    </rPh>
    <phoneticPr fontId="3"/>
  </si>
  <si>
    <t>空</t>
    <rPh sb="0" eb="1">
      <t>カラ</t>
    </rPh>
    <phoneticPr fontId="3"/>
  </si>
  <si>
    <t>◎唐津－沖縄航路　（平成10年6月開設）</t>
    <rPh sb="1" eb="3">
      <t>カラツ</t>
    </rPh>
    <rPh sb="4" eb="6">
      <t>オキナワ</t>
    </rPh>
    <rPh sb="6" eb="8">
      <t>コウロ</t>
    </rPh>
    <rPh sb="10" eb="12">
      <t>ヘイセイ</t>
    </rPh>
    <rPh sb="14" eb="15">
      <t>ネン</t>
    </rPh>
    <rPh sb="16" eb="17">
      <t>ガツ</t>
    </rPh>
    <rPh sb="17" eb="19">
      <t>カイセツ</t>
    </rPh>
    <phoneticPr fontId="3"/>
  </si>
  <si>
    <t>移　出</t>
    <rPh sb="0" eb="1">
      <t>ワタル</t>
    </rPh>
    <rPh sb="2" eb="3">
      <t>デ</t>
    </rPh>
    <phoneticPr fontId="3"/>
  </si>
  <si>
    <t>移　入</t>
    <rPh sb="0" eb="1">
      <t>ワタル</t>
    </rPh>
    <rPh sb="2" eb="3">
      <t>イ</t>
    </rPh>
    <phoneticPr fontId="3"/>
  </si>
  <si>
    <t>平成１０年</t>
    <rPh sb="4" eb="5">
      <t>ネン</t>
    </rPh>
    <phoneticPr fontId="3"/>
  </si>
  <si>
    <t>資料：唐津土木事務所</t>
    <rPh sb="0" eb="2">
      <t>シリョウ</t>
    </rPh>
    <rPh sb="3" eb="5">
      <t>カラツ</t>
    </rPh>
    <rPh sb="5" eb="7">
      <t>ドボク</t>
    </rPh>
    <rPh sb="7" eb="9">
      <t>ジム</t>
    </rPh>
    <rPh sb="9" eb="10">
      <t>ショ</t>
    </rPh>
    <phoneticPr fontId="3"/>
  </si>
  <si>
    <t>５－４．唐津港海運貨物</t>
    <rPh sb="4" eb="7">
      <t>カラツコウ</t>
    </rPh>
    <rPh sb="7" eb="9">
      <t>カイウン</t>
    </rPh>
    <rPh sb="9" eb="11">
      <t>カモツ</t>
    </rPh>
    <phoneticPr fontId="3"/>
  </si>
  <si>
    <t>（単位：ﾄﾝ）</t>
    <rPh sb="1" eb="3">
      <t>タンイ</t>
    </rPh>
    <phoneticPr fontId="3"/>
  </si>
  <si>
    <t>区　分</t>
    <rPh sb="0" eb="3">
      <t>クブン</t>
    </rPh>
    <phoneticPr fontId="3"/>
  </si>
  <si>
    <t>輸・移入</t>
    <rPh sb="2" eb="4">
      <t>イニュウ</t>
    </rPh>
    <phoneticPr fontId="3"/>
  </si>
  <si>
    <t>輸・移出</t>
    <rPh sb="2" eb="4">
      <t>イシュツ</t>
    </rPh>
    <phoneticPr fontId="3"/>
  </si>
  <si>
    <t>計</t>
  </si>
  <si>
    <t>輸　入</t>
    <phoneticPr fontId="3"/>
  </si>
  <si>
    <t>移　入</t>
    <phoneticPr fontId="3"/>
  </si>
  <si>
    <t>輸　出</t>
    <phoneticPr fontId="3"/>
  </si>
  <si>
    <t>平成１４年　</t>
    <rPh sb="0" eb="2">
      <t>ヘイセイ</t>
    </rPh>
    <rPh sb="4" eb="5">
      <t>ネン</t>
    </rPh>
    <phoneticPr fontId="3"/>
  </si>
  <si>
    <t>１５年　</t>
    <rPh sb="2" eb="3">
      <t>ネン</t>
    </rPh>
    <phoneticPr fontId="3"/>
  </si>
  <si>
    <t>１６年　</t>
    <rPh sb="2" eb="3">
      <t>ネン</t>
    </rPh>
    <phoneticPr fontId="3"/>
  </si>
  <si>
    <t>１７年　</t>
    <rPh sb="2" eb="3">
      <t>ネン</t>
    </rPh>
    <phoneticPr fontId="3"/>
  </si>
  <si>
    <t>１８年　</t>
    <rPh sb="2" eb="3">
      <t>ネン</t>
    </rPh>
    <phoneticPr fontId="3"/>
  </si>
  <si>
    <t>１９年　</t>
    <rPh sb="2" eb="3">
      <t>ネン</t>
    </rPh>
    <phoneticPr fontId="3"/>
  </si>
  <si>
    <t>２０年　</t>
    <rPh sb="2" eb="3">
      <t>ネン</t>
    </rPh>
    <phoneticPr fontId="3"/>
  </si>
  <si>
    <t>２１年　</t>
    <rPh sb="2" eb="3">
      <t>ネン</t>
    </rPh>
    <phoneticPr fontId="3"/>
  </si>
  <si>
    <t>２２年　</t>
    <rPh sb="2" eb="3">
      <t>ネン</t>
    </rPh>
    <phoneticPr fontId="3"/>
  </si>
  <si>
    <t>　２３年　</t>
    <rPh sb="3" eb="4">
      <t>ネン</t>
    </rPh>
    <phoneticPr fontId="3"/>
  </si>
  <si>
    <t>　２４年　</t>
    <rPh sb="3" eb="4">
      <t>ネン</t>
    </rPh>
    <phoneticPr fontId="3"/>
  </si>
  <si>
    <t>　２５年　</t>
    <rPh sb="3" eb="4">
      <t>ネン</t>
    </rPh>
    <phoneticPr fontId="3"/>
  </si>
  <si>
    <t>　２６年　</t>
    <rPh sb="3" eb="4">
      <t>ネン</t>
    </rPh>
    <phoneticPr fontId="3"/>
  </si>
  <si>
    <t>　２７年　</t>
    <rPh sb="3" eb="4">
      <t>ネン</t>
    </rPh>
    <phoneticPr fontId="3"/>
  </si>
  <si>
    <t>　２８年　</t>
    <rPh sb="3" eb="4">
      <t>ネン</t>
    </rPh>
    <phoneticPr fontId="3"/>
  </si>
  <si>
    <t>　２９年　</t>
    <rPh sb="3" eb="4">
      <t>ネン</t>
    </rPh>
    <phoneticPr fontId="3"/>
  </si>
  <si>
    <t>金属機械工業品</t>
  </si>
  <si>
    <t>化学工業品</t>
  </si>
  <si>
    <t>雑 工 業 品</t>
    <phoneticPr fontId="3"/>
  </si>
  <si>
    <t>分類不能のもの</t>
    <rPh sb="0" eb="2">
      <t>ブンルイ</t>
    </rPh>
    <rPh sb="2" eb="4">
      <t>フノウ</t>
    </rPh>
    <phoneticPr fontId="3"/>
  </si>
  <si>
    <t>資料：唐津土木事務所</t>
    <rPh sb="0" eb="2">
      <t>シリョウ</t>
    </rPh>
    <rPh sb="3" eb="5">
      <t>カラツコウ</t>
    </rPh>
    <rPh sb="5" eb="7">
      <t>ドボク</t>
    </rPh>
    <rPh sb="7" eb="10">
      <t>ジムショ</t>
    </rPh>
    <phoneticPr fontId="3"/>
  </si>
  <si>
    <t>５－３．唐津港入港船舶</t>
    <rPh sb="4" eb="7">
      <t>カラツコウ</t>
    </rPh>
    <rPh sb="7" eb="9">
      <t>ニュウコウ</t>
    </rPh>
    <rPh sb="9" eb="11">
      <t>センパク</t>
    </rPh>
    <phoneticPr fontId="3"/>
  </si>
  <si>
    <t>（単位：隻、ﾄﾝ）</t>
    <rPh sb="1" eb="3">
      <t>タンイ</t>
    </rPh>
    <rPh sb="4" eb="5">
      <t>イッセキ</t>
    </rPh>
    <phoneticPr fontId="3"/>
  </si>
  <si>
    <t>商　　船</t>
    <rPh sb="3" eb="4">
      <t>セン</t>
    </rPh>
    <phoneticPr fontId="3"/>
  </si>
  <si>
    <t>避難船</t>
    <rPh sb="0" eb="2">
      <t>ヒナン</t>
    </rPh>
    <rPh sb="2" eb="3">
      <t>フネ</t>
    </rPh>
    <phoneticPr fontId="3"/>
  </si>
  <si>
    <t>外　　　　航</t>
    <rPh sb="5" eb="6">
      <t>コウ</t>
    </rPh>
    <phoneticPr fontId="3"/>
  </si>
  <si>
    <t>内　　　　航</t>
    <rPh sb="5" eb="6">
      <t>コウ</t>
    </rPh>
    <phoneticPr fontId="3"/>
  </si>
  <si>
    <t>内航自航</t>
    <rPh sb="0" eb="2">
      <t>ナイコウ</t>
    </rPh>
    <rPh sb="2" eb="3">
      <t>ジ</t>
    </rPh>
    <rPh sb="3" eb="4">
      <t>コウ</t>
    </rPh>
    <phoneticPr fontId="3"/>
  </si>
  <si>
    <t>隻数</t>
  </si>
  <si>
    <t>総トン数</t>
  </si>
  <si>
    <t>－</t>
    <phoneticPr fontId="3"/>
  </si>
  <si>
    <t>-</t>
  </si>
  <si>
    <t>資料：唐津土木事務所</t>
    <rPh sb="5" eb="7">
      <t>ドボク</t>
    </rPh>
    <rPh sb="7" eb="9">
      <t>ジム</t>
    </rPh>
    <rPh sb="9" eb="10">
      <t>ショ</t>
    </rPh>
    <phoneticPr fontId="3"/>
  </si>
  <si>
    <t>５－２．自動車保有状況</t>
    <rPh sb="4" eb="7">
      <t>ジドウシャ</t>
    </rPh>
    <rPh sb="7" eb="9">
      <t>ホユウ</t>
    </rPh>
    <rPh sb="9" eb="11">
      <t>ジョウキョウ</t>
    </rPh>
    <phoneticPr fontId="3"/>
  </si>
  <si>
    <t>（各年3月31日現在）</t>
    <rPh sb="1" eb="3">
      <t>カクネン</t>
    </rPh>
    <rPh sb="4" eb="5">
      <t>ガツ</t>
    </rPh>
    <rPh sb="7" eb="8">
      <t>ニチ</t>
    </rPh>
    <rPh sb="8" eb="10">
      <t>ゲンザイ</t>
    </rPh>
    <phoneticPr fontId="3"/>
  </si>
  <si>
    <t>貨物自動車</t>
    <rPh sb="0" eb="2">
      <t>カモツ</t>
    </rPh>
    <rPh sb="2" eb="5">
      <t>ジドウシャ</t>
    </rPh>
    <phoneticPr fontId="3"/>
  </si>
  <si>
    <t>普　通</t>
    <rPh sb="0" eb="1">
      <t>ススム</t>
    </rPh>
    <rPh sb="2" eb="3">
      <t>ツウ</t>
    </rPh>
    <phoneticPr fontId="3"/>
  </si>
  <si>
    <t>自</t>
    <rPh sb="0" eb="1">
      <t>ジ</t>
    </rPh>
    <phoneticPr fontId="3"/>
  </si>
  <si>
    <t>営</t>
    <rPh sb="0" eb="1">
      <t>エイ</t>
    </rPh>
    <phoneticPr fontId="3"/>
  </si>
  <si>
    <t>計</t>
    <rPh sb="0" eb="1">
      <t>ケイ</t>
    </rPh>
    <phoneticPr fontId="3"/>
  </si>
  <si>
    <t>小　型</t>
    <rPh sb="0" eb="1">
      <t>ショウ</t>
    </rPh>
    <rPh sb="2" eb="3">
      <t>カタ</t>
    </rPh>
    <phoneticPr fontId="3"/>
  </si>
  <si>
    <t>被牽引</t>
    <rPh sb="0" eb="1">
      <t>ヒ</t>
    </rPh>
    <rPh sb="1" eb="3">
      <t>ケンイン</t>
    </rPh>
    <phoneticPr fontId="3"/>
  </si>
  <si>
    <t>小　計</t>
    <rPh sb="0" eb="1">
      <t>ショウ</t>
    </rPh>
    <rPh sb="2" eb="3">
      <t>ケイ</t>
    </rPh>
    <phoneticPr fontId="3"/>
  </si>
  <si>
    <t>乗合自動車</t>
    <rPh sb="0" eb="2">
      <t>ノリアイ</t>
    </rPh>
    <rPh sb="2" eb="5">
      <t>ジドウシャ</t>
    </rPh>
    <phoneticPr fontId="3"/>
  </si>
  <si>
    <t>乗　用　車</t>
    <rPh sb="0" eb="1">
      <t>ジョウ</t>
    </rPh>
    <rPh sb="2" eb="3">
      <t>ヨウ</t>
    </rPh>
    <rPh sb="4" eb="5">
      <t>クルマ</t>
    </rPh>
    <phoneticPr fontId="3"/>
  </si>
  <si>
    <t>特殊用途車</t>
    <rPh sb="0" eb="2">
      <t>トクシュ</t>
    </rPh>
    <rPh sb="2" eb="4">
      <t>ヨウト</t>
    </rPh>
    <rPh sb="4" eb="5">
      <t>クルマ</t>
    </rPh>
    <phoneticPr fontId="3"/>
  </si>
  <si>
    <t>特　殊　　　　用　途</t>
    <rPh sb="0" eb="1">
      <t>トク</t>
    </rPh>
    <rPh sb="2" eb="3">
      <t>コト</t>
    </rPh>
    <rPh sb="7" eb="8">
      <t>ヨウ</t>
    </rPh>
    <rPh sb="9" eb="10">
      <t>ト</t>
    </rPh>
    <phoneticPr fontId="3"/>
  </si>
  <si>
    <t>大　型　　　特　殊</t>
    <rPh sb="0" eb="1">
      <t>ダイ</t>
    </rPh>
    <rPh sb="2" eb="3">
      <t>カタ</t>
    </rPh>
    <rPh sb="6" eb="7">
      <t>トク</t>
    </rPh>
    <rPh sb="8" eb="9">
      <t>コト</t>
    </rPh>
    <phoneticPr fontId="3"/>
  </si>
  <si>
    <t>登録車両数合計</t>
    <rPh sb="0" eb="2">
      <t>トウロク</t>
    </rPh>
    <rPh sb="2" eb="4">
      <t>シャリョウ</t>
    </rPh>
    <rPh sb="4" eb="5">
      <t>スウ</t>
    </rPh>
    <rPh sb="5" eb="7">
      <t>ゴウケイ</t>
    </rPh>
    <phoneticPr fontId="3"/>
  </si>
  <si>
    <t>小型二輪車</t>
    <rPh sb="0" eb="2">
      <t>コガタ</t>
    </rPh>
    <rPh sb="2" eb="4">
      <t>ニリン</t>
    </rPh>
    <rPh sb="4" eb="5">
      <t>クルマ</t>
    </rPh>
    <phoneticPr fontId="3"/>
  </si>
  <si>
    <t>検査自動車合計</t>
    <rPh sb="0" eb="2">
      <t>ケンサ</t>
    </rPh>
    <rPh sb="2" eb="5">
      <t>ジドウシャ</t>
    </rPh>
    <rPh sb="5" eb="7">
      <t>ゴウケイ</t>
    </rPh>
    <phoneticPr fontId="3"/>
  </si>
  <si>
    <t>軽自動車</t>
    <rPh sb="0" eb="4">
      <t>ケイジドウシャ</t>
    </rPh>
    <phoneticPr fontId="3"/>
  </si>
  <si>
    <t>四輪</t>
    <rPh sb="0" eb="2">
      <t>ヨンリン</t>
    </rPh>
    <phoneticPr fontId="3"/>
  </si>
  <si>
    <t>乗用</t>
    <rPh sb="0" eb="2">
      <t>ジョウヨウ</t>
    </rPh>
    <phoneticPr fontId="3"/>
  </si>
  <si>
    <t>貨物</t>
    <rPh sb="0" eb="2">
      <t>カモツ</t>
    </rPh>
    <phoneticPr fontId="3"/>
  </si>
  <si>
    <t>小計</t>
    <rPh sb="0" eb="2">
      <t>ショウケイ</t>
    </rPh>
    <phoneticPr fontId="3"/>
  </si>
  <si>
    <t>三輪（貨物）</t>
    <rPh sb="0" eb="2">
      <t>サンリン</t>
    </rPh>
    <rPh sb="3" eb="5">
      <t>カモツ</t>
    </rPh>
    <phoneticPr fontId="3"/>
  </si>
  <si>
    <t>軽自動車　合計</t>
    <rPh sb="0" eb="4">
      <t>ケイジドウシャ</t>
    </rPh>
    <rPh sb="5" eb="7">
      <t>ゴウケイ</t>
    </rPh>
    <phoneticPr fontId="3"/>
  </si>
  <si>
    <t>合　　　計</t>
    <rPh sb="0" eb="1">
      <t>ゴウ</t>
    </rPh>
    <rPh sb="4" eb="5">
      <t>ケイ</t>
    </rPh>
    <phoneticPr fontId="3"/>
  </si>
  <si>
    <t>1両当り人口</t>
    <rPh sb="1" eb="2">
      <t>リョウ</t>
    </rPh>
    <rPh sb="2" eb="3">
      <t>アタ</t>
    </rPh>
    <rPh sb="4" eb="6">
      <t>ジンコウ</t>
    </rPh>
    <phoneticPr fontId="3"/>
  </si>
  <si>
    <t>1世帯当り車両数</t>
    <rPh sb="1" eb="3">
      <t>セタイ</t>
    </rPh>
    <rPh sb="3" eb="4">
      <t>アタ</t>
    </rPh>
    <rPh sb="5" eb="7">
      <t>シャリョウ</t>
    </rPh>
    <rPh sb="7" eb="8">
      <t>スウ</t>
    </rPh>
    <phoneticPr fontId="3"/>
  </si>
  <si>
    <t>原付</t>
    <rPh sb="0" eb="2">
      <t>ゲンツキ</t>
    </rPh>
    <phoneticPr fontId="3"/>
  </si>
  <si>
    <t>50cc以下</t>
    <rPh sb="4" eb="6">
      <t>イカ</t>
    </rPh>
    <phoneticPr fontId="3"/>
  </si>
  <si>
    <t>51～125cc未満</t>
    <rPh sb="8" eb="10">
      <t>ミマン</t>
    </rPh>
    <phoneticPr fontId="3"/>
  </si>
  <si>
    <t>資料：九州運輸局及び税務課</t>
    <rPh sb="0" eb="2">
      <t>シリョウ</t>
    </rPh>
    <rPh sb="3" eb="5">
      <t>キュウシュウ</t>
    </rPh>
    <rPh sb="5" eb="7">
      <t>ウンユ</t>
    </rPh>
    <rPh sb="7" eb="8">
      <t>キョク</t>
    </rPh>
    <rPh sb="8" eb="9">
      <t>オヨ</t>
    </rPh>
    <rPh sb="10" eb="12">
      <t>ゼイム</t>
    </rPh>
    <rPh sb="12" eb="13">
      <t>カ</t>
    </rPh>
    <phoneticPr fontId="3"/>
  </si>
  <si>
    <t>５－１．鉄道利用状況（唐津市内各駅の年間乗降人員）</t>
    <rPh sb="4" eb="6">
      <t>テツドウ</t>
    </rPh>
    <rPh sb="6" eb="8">
      <t>リヨウ</t>
    </rPh>
    <rPh sb="8" eb="10">
      <t>ジョウキョウ</t>
    </rPh>
    <rPh sb="11" eb="15">
      <t>カラツシナイ</t>
    </rPh>
    <rPh sb="15" eb="17">
      <t>カクエキ</t>
    </rPh>
    <rPh sb="18" eb="20">
      <t>ネンカン</t>
    </rPh>
    <rPh sb="20" eb="22">
      <t>ジョウコウ</t>
    </rPh>
    <rPh sb="22" eb="24">
      <t>ジンイン</t>
    </rPh>
    <phoneticPr fontId="3"/>
  </si>
  <si>
    <t>（単位：人／年）</t>
    <rPh sb="1" eb="3">
      <t>タンイ</t>
    </rPh>
    <rPh sb="4" eb="5">
      <t>ニン</t>
    </rPh>
    <rPh sb="6" eb="7">
      <t>ネン</t>
    </rPh>
    <phoneticPr fontId="3"/>
  </si>
  <si>
    <t>路線</t>
    <rPh sb="0" eb="2">
      <t>ロセン</t>
    </rPh>
    <phoneticPr fontId="3"/>
  </si>
  <si>
    <t>年　　度</t>
  </si>
  <si>
    <t>平成１６年度</t>
    <rPh sb="0" eb="2">
      <t>ヘイセイ</t>
    </rPh>
    <rPh sb="4" eb="6">
      <t>ネンド</t>
    </rPh>
    <phoneticPr fontId="3"/>
  </si>
  <si>
    <t>平成１７年度</t>
    <rPh sb="0" eb="2">
      <t>ヘイセイ</t>
    </rPh>
    <rPh sb="4" eb="6">
      <t>ネンド</t>
    </rPh>
    <phoneticPr fontId="3"/>
  </si>
  <si>
    <t>平成１８年度</t>
    <rPh sb="0" eb="2">
      <t>ヘイセイ</t>
    </rPh>
    <rPh sb="4" eb="6">
      <t>ネンド</t>
    </rPh>
    <phoneticPr fontId="3"/>
  </si>
  <si>
    <t>平成１９年度</t>
    <rPh sb="0" eb="2">
      <t>ヘイセイ</t>
    </rPh>
    <rPh sb="4" eb="6">
      <t>ネンド</t>
    </rPh>
    <phoneticPr fontId="3"/>
  </si>
  <si>
    <t>平成２０年度</t>
    <rPh sb="0" eb="2">
      <t>ヘイセイ</t>
    </rPh>
    <rPh sb="4" eb="6">
      <t>ネンド</t>
    </rPh>
    <phoneticPr fontId="3"/>
  </si>
  <si>
    <t>駅　　名</t>
  </si>
  <si>
    <t>乗車人員</t>
    <rPh sb="0" eb="2">
      <t>ジョウシャ</t>
    </rPh>
    <rPh sb="2" eb="4">
      <t>ジンイン</t>
    </rPh>
    <phoneticPr fontId="3"/>
  </si>
  <si>
    <t>降車人員</t>
    <rPh sb="0" eb="2">
      <t>コウシャ</t>
    </rPh>
    <rPh sb="2" eb="4">
      <t>ジンイン</t>
    </rPh>
    <phoneticPr fontId="3"/>
  </si>
  <si>
    <t>筑肥線</t>
    <rPh sb="0" eb="3">
      <t>チクヒセン</t>
    </rPh>
    <phoneticPr fontId="3"/>
  </si>
  <si>
    <t>浜　　崎</t>
    <phoneticPr fontId="3"/>
  </si>
  <si>
    <t>虹ノ松原</t>
  </si>
  <si>
    <t>東 唐 津</t>
  </si>
  <si>
    <t>和 多 田</t>
  </si>
  <si>
    <t>肥前久保</t>
  </si>
  <si>
    <t>西 相 知</t>
  </si>
  <si>
    <t>佐　　里</t>
  </si>
  <si>
    <t>唐津線</t>
    <rPh sb="0" eb="2">
      <t>カラツ</t>
    </rPh>
    <rPh sb="2" eb="3">
      <t>セン</t>
    </rPh>
    <phoneticPr fontId="3"/>
  </si>
  <si>
    <t>厳　　木</t>
  </si>
  <si>
    <t>岩　　屋</t>
  </si>
  <si>
    <t>相　　知</t>
  </si>
  <si>
    <t>本牟田部</t>
  </si>
  <si>
    <t>山　　本</t>
  </si>
  <si>
    <t>鬼　　塚</t>
  </si>
  <si>
    <t>唐　　津</t>
  </si>
  <si>
    <t>西 唐 津</t>
  </si>
  <si>
    <t>総　　　　数</t>
    <rPh sb="0" eb="1">
      <t>フサ</t>
    </rPh>
    <rPh sb="5" eb="6">
      <t>カズ</t>
    </rPh>
    <phoneticPr fontId="3"/>
  </si>
  <si>
    <t>平成２１年度</t>
    <rPh sb="0" eb="2">
      <t>ヘイセイ</t>
    </rPh>
    <rPh sb="4" eb="6">
      <t>ネンド</t>
    </rPh>
    <phoneticPr fontId="3"/>
  </si>
  <si>
    <t>平成２２年度</t>
    <rPh sb="0" eb="2">
      <t>ヘイセイ</t>
    </rPh>
    <rPh sb="4" eb="6">
      <t>ネンド</t>
    </rPh>
    <phoneticPr fontId="3"/>
  </si>
  <si>
    <t>平成２３年度</t>
    <rPh sb="0" eb="2">
      <t>ヘイセイ</t>
    </rPh>
    <rPh sb="4" eb="6">
      <t>ネンド</t>
    </rPh>
    <phoneticPr fontId="3"/>
  </si>
  <si>
    <t>平成２４年度</t>
    <rPh sb="0" eb="2">
      <t>ヘイセイ</t>
    </rPh>
    <rPh sb="4" eb="6">
      <t>ネンド</t>
    </rPh>
    <phoneticPr fontId="3"/>
  </si>
  <si>
    <t>浜　　崎</t>
    <phoneticPr fontId="3"/>
  </si>
  <si>
    <t>資料：九州旅客鉄道株式会社　唐津鉄道事業部</t>
    <rPh sb="0" eb="2">
      <t>シリョウ</t>
    </rPh>
    <rPh sb="3" eb="5">
      <t>キュウシュウ</t>
    </rPh>
    <rPh sb="5" eb="7">
      <t>リョキャク</t>
    </rPh>
    <rPh sb="7" eb="9">
      <t>テツドウ</t>
    </rPh>
    <rPh sb="9" eb="13">
      <t>カブシキガイシャ</t>
    </rPh>
    <rPh sb="14" eb="16">
      <t>カラツ</t>
    </rPh>
    <rPh sb="16" eb="18">
      <t>テツドウ</t>
    </rPh>
    <rPh sb="18" eb="20">
      <t>ジギョウ</t>
    </rPh>
    <rPh sb="20" eb="21">
      <t>ブ</t>
    </rPh>
    <phoneticPr fontId="3"/>
  </si>
  <si>
    <t>そ　の　他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</si>
  <si>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</si>
  <si>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</si>
  <si>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</si>
  <si>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</si>
  <si>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</si>
  <si>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３０年</t>
    <rPh sb="2" eb="3">
      <t>ネン</t>
    </rPh>
    <phoneticPr fontId="3"/>
  </si>
  <si>
    <t>令和元年</t>
    <rPh sb="0" eb="2">
      <t>レイワ</t>
    </rPh>
    <rPh sb="2" eb="4">
      <t>ガンネン</t>
    </rPh>
    <phoneticPr fontId="3"/>
  </si>
  <si>
    <t>移　出</t>
    <phoneticPr fontId="3"/>
  </si>
  <si>
    <t>　３０年　</t>
    <rPh sb="3" eb="4">
      <t>ネン</t>
    </rPh>
    <phoneticPr fontId="3"/>
  </si>
  <si>
    <t>農 水 産 品</t>
    <rPh sb="2" eb="3">
      <t>スイ</t>
    </rPh>
    <phoneticPr fontId="3"/>
  </si>
  <si>
    <t>林　産　品</t>
    <phoneticPr fontId="3"/>
  </si>
  <si>
    <t>鉱　産　品</t>
    <phoneticPr fontId="3"/>
  </si>
  <si>
    <t>化学工芸品</t>
    <rPh sb="0" eb="2">
      <t>カガク</t>
    </rPh>
    <rPh sb="2" eb="5">
      <t>コウゲイヒン</t>
    </rPh>
    <phoneticPr fontId="3"/>
  </si>
  <si>
    <t>軽 工 業 品</t>
    <phoneticPr fontId="3"/>
  </si>
  <si>
    <t>特　殊　品</t>
    <phoneticPr fontId="3"/>
  </si>
  <si>
    <t>フェリー</t>
    <phoneticPr fontId="3"/>
  </si>
  <si>
    <t>-</t>
    <phoneticPr fontId="3"/>
  </si>
  <si>
    <t>-</t>
    <phoneticPr fontId="3"/>
  </si>
  <si>
    <t>１１年</t>
    <phoneticPr fontId="3"/>
  </si>
  <si>
    <t>-</t>
    <phoneticPr fontId="3"/>
  </si>
  <si>
    <t>１２年</t>
    <phoneticPr fontId="3"/>
  </si>
  <si>
    <t>１３年</t>
    <phoneticPr fontId="3"/>
  </si>
  <si>
    <t>１４年</t>
    <phoneticPr fontId="3"/>
  </si>
  <si>
    <t>１５年</t>
    <phoneticPr fontId="3"/>
  </si>
  <si>
    <t>-</t>
    <phoneticPr fontId="3"/>
  </si>
  <si>
    <t>１６年</t>
    <phoneticPr fontId="3"/>
  </si>
  <si>
    <t>-</t>
    <phoneticPr fontId="3"/>
  </si>
  <si>
    <t>◎唐津－沖縄航路</t>
    <phoneticPr fontId="3"/>
  </si>
  <si>
    <t>資料:唐津土木事務所</t>
    <phoneticPr fontId="3"/>
  </si>
  <si>
    <t>注1） 平成6～7年度は集計方法により実際の数値と異なる</t>
    <rPh sb="0" eb="1">
      <t>チュウ</t>
    </rPh>
    <rPh sb="4" eb="6">
      <t>ヘイセイ</t>
    </rPh>
    <rPh sb="9" eb="11">
      <t>ネンド</t>
    </rPh>
    <rPh sb="12" eb="14">
      <t>シュウケイ</t>
    </rPh>
    <rPh sb="14" eb="16">
      <t>ホウホウ</t>
    </rPh>
    <rPh sb="19" eb="21">
      <t>ジッサイ</t>
    </rPh>
    <rPh sb="22" eb="24">
      <t>スウチ</t>
    </rPh>
    <rPh sb="25" eb="26">
      <t>コト</t>
    </rPh>
    <phoneticPr fontId="3"/>
  </si>
  <si>
    <t>注2） 平成16年度は平成17年1月1日合併新唐津市（旧七山村を除く）の電話加入数</t>
    <rPh sb="0" eb="1">
      <t>チュウ</t>
    </rPh>
    <rPh sb="4" eb="6">
      <t>ヘイセイ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ガッペイ</t>
    </rPh>
    <rPh sb="22" eb="23">
      <t>シン</t>
    </rPh>
    <rPh sb="23" eb="24">
      <t>カラ</t>
    </rPh>
    <rPh sb="24" eb="26">
      <t>ツシ</t>
    </rPh>
    <rPh sb="27" eb="28">
      <t>キュウ</t>
    </rPh>
    <rPh sb="28" eb="30">
      <t>ナナヤマ</t>
    </rPh>
    <rPh sb="30" eb="31">
      <t>ムラ</t>
    </rPh>
    <rPh sb="32" eb="33">
      <t>ノゾ</t>
    </rPh>
    <rPh sb="36" eb="38">
      <t>デンワ</t>
    </rPh>
    <rPh sb="38" eb="41">
      <t>カニュウスウ</t>
    </rPh>
    <phoneticPr fontId="3"/>
  </si>
  <si>
    <t>注3） 電話加入数はNTT西日本利用者</t>
    <rPh sb="0" eb="1">
      <t>チュウ</t>
    </rPh>
    <rPh sb="13" eb="14">
      <t>ニシ</t>
    </rPh>
    <rPh sb="14" eb="16">
      <t>ニホン</t>
    </rPh>
    <rPh sb="16" eb="19">
      <t>リヨウシャ</t>
    </rPh>
    <phoneticPr fontId="3"/>
  </si>
  <si>
    <t>注1）平成16年までは旧唐津市の設置数</t>
    <rPh sb="3" eb="5">
      <t>ヘイセイ</t>
    </rPh>
    <rPh sb="7" eb="8">
      <t>ネン</t>
    </rPh>
    <rPh sb="11" eb="12">
      <t>キュウ</t>
    </rPh>
    <rPh sb="12" eb="15">
      <t>カラツシ</t>
    </rPh>
    <rPh sb="16" eb="19">
      <t>セッチスウ</t>
    </rPh>
    <phoneticPr fontId="3"/>
  </si>
  <si>
    <t>注2）平成17年は七山地区は含まない</t>
    <rPh sb="0" eb="1">
      <t>チュウ</t>
    </rPh>
    <rPh sb="3" eb="5">
      <t>ヘイセイ</t>
    </rPh>
    <rPh sb="7" eb="8">
      <t>ネン</t>
    </rPh>
    <rPh sb="9" eb="11">
      <t>ナナヤマ</t>
    </rPh>
    <rPh sb="11" eb="13">
      <t>チク</t>
    </rPh>
    <rPh sb="14" eb="15">
      <t>フク</t>
    </rPh>
    <phoneticPr fontId="3"/>
  </si>
  <si>
    <t>注）平成25年度以降公表なし</t>
    <rPh sb="0" eb="1">
      <t>チュウ</t>
    </rPh>
    <rPh sb="2" eb="4">
      <t>ヘイセイ</t>
    </rPh>
    <rPh sb="6" eb="10">
      <t>ネンドイコウ</t>
    </rPh>
    <rPh sb="10" eb="12">
      <t>コウヒョウ</t>
    </rPh>
    <phoneticPr fontId="3"/>
  </si>
  <si>
    <t>　令和　元年　</t>
    <rPh sb="1" eb="3">
      <t>レイワ</t>
    </rPh>
    <rPh sb="4" eb="5">
      <t>ガン</t>
    </rPh>
    <rPh sb="5" eb="6">
      <t>ネン</t>
    </rPh>
    <phoneticPr fontId="3"/>
  </si>
  <si>
    <t>注2） 唐津－沖縄航路は不定期のため未掲載</t>
    <rPh sb="0" eb="1">
      <t>チュウ</t>
    </rPh>
    <rPh sb="4" eb="6">
      <t>カラツ</t>
    </rPh>
    <rPh sb="7" eb="9">
      <t>オキナワ</t>
    </rPh>
    <rPh sb="9" eb="11">
      <t>コウロ</t>
    </rPh>
    <rPh sb="12" eb="15">
      <t>フテイキ</t>
    </rPh>
    <rPh sb="18" eb="21">
      <t>ミケイサイ</t>
    </rPh>
    <phoneticPr fontId="3"/>
  </si>
  <si>
    <t>◎唐津－釜山航路　（平成14年5月開設）</t>
    <phoneticPr fontId="3"/>
  </si>
  <si>
    <t>注1） 平成16年10月に唐津－釜山航路（定期）廃止</t>
    <rPh sb="0" eb="1">
      <t>チュウ</t>
    </rPh>
    <rPh sb="4" eb="6">
      <t>ヘイセイ</t>
    </rPh>
    <rPh sb="8" eb="9">
      <t>ネン</t>
    </rPh>
    <rPh sb="11" eb="12">
      <t>ガツ</t>
    </rPh>
    <rPh sb="21" eb="23">
      <t>テイキ</t>
    </rPh>
    <rPh sb="24" eb="26">
      <t>ハイシ</t>
    </rPh>
    <phoneticPr fontId="3"/>
  </si>
  <si>
    <t>注1） 唐津－釜山航路（定期）は平成16年10月廃止</t>
    <rPh sb="0" eb="1">
      <t>チュウ</t>
    </rPh>
    <rPh sb="4" eb="6">
      <t>カラツ</t>
    </rPh>
    <rPh sb="7" eb="9">
      <t>プサン</t>
    </rPh>
    <rPh sb="9" eb="11">
      <t>コウロ</t>
    </rPh>
    <rPh sb="12" eb="14">
      <t>テイキ</t>
    </rPh>
    <rPh sb="16" eb="18">
      <t>ヘイセイ</t>
    </rPh>
    <rPh sb="20" eb="21">
      <t>ネン</t>
    </rPh>
    <rPh sb="23" eb="24">
      <t>ガツ</t>
    </rPh>
    <rPh sb="24" eb="26">
      <t>ハイシ</t>
    </rPh>
    <phoneticPr fontId="3"/>
  </si>
  <si>
    <t>５－７．唐津港の貿易</t>
    <rPh sb="4" eb="7">
      <t>カラツコウ</t>
    </rPh>
    <rPh sb="8" eb="10">
      <t>ボウエキ</t>
    </rPh>
    <phoneticPr fontId="3"/>
  </si>
  <si>
    <t>注2） 唐津－沖縄航路は不定期で平成19年以降は実績なし</t>
    <rPh sb="0" eb="1">
      <t>チュウ</t>
    </rPh>
    <rPh sb="4" eb="6">
      <t>カラツ</t>
    </rPh>
    <rPh sb="7" eb="9">
      <t>オキナワ</t>
    </rPh>
    <rPh sb="9" eb="11">
      <t>コウロ</t>
    </rPh>
    <rPh sb="12" eb="15">
      <t>フテイキ</t>
    </rPh>
    <rPh sb="16" eb="18">
      <t>ヘイセイ</t>
    </rPh>
    <rPh sb="20" eb="21">
      <t>ネン</t>
    </rPh>
    <rPh sb="21" eb="23">
      <t>イコウ</t>
    </rPh>
    <rPh sb="24" eb="26">
      <t>ジッセキ</t>
    </rPh>
    <phoneticPr fontId="3"/>
  </si>
  <si>
    <t>平成
18年度</t>
    <rPh sb="0" eb="2">
      <t>ヘイセイ</t>
    </rPh>
    <rPh sb="5" eb="6">
      <t>ネン</t>
    </rPh>
    <rPh sb="6" eb="7">
      <t>ド</t>
    </rPh>
    <phoneticPr fontId="3"/>
  </si>
  <si>
    <t>20年度</t>
    <rPh sb="2" eb="3">
      <t>ネン</t>
    </rPh>
    <rPh sb="3" eb="4">
      <t>ド</t>
    </rPh>
    <phoneticPr fontId="3"/>
  </si>
  <si>
    <t>21年度</t>
    <rPh sb="2" eb="3">
      <t>ネン</t>
    </rPh>
    <rPh sb="3" eb="4">
      <t>ド</t>
    </rPh>
    <phoneticPr fontId="3"/>
  </si>
  <si>
    <t>22年度</t>
    <rPh sb="2" eb="3">
      <t>ネン</t>
    </rPh>
    <rPh sb="3" eb="4">
      <t>ド</t>
    </rPh>
    <phoneticPr fontId="3"/>
  </si>
  <si>
    <t>23年度</t>
    <rPh sb="2" eb="3">
      <t>ネン</t>
    </rPh>
    <rPh sb="3" eb="4">
      <t>ド</t>
    </rPh>
    <phoneticPr fontId="3"/>
  </si>
  <si>
    <t>24年度</t>
    <rPh sb="2" eb="3">
      <t>ネン</t>
    </rPh>
    <rPh sb="3" eb="4">
      <t>ド</t>
    </rPh>
    <phoneticPr fontId="3"/>
  </si>
  <si>
    <t>25年度</t>
    <rPh sb="2" eb="3">
      <t>ネン</t>
    </rPh>
    <rPh sb="3" eb="4">
      <t>ド</t>
    </rPh>
    <phoneticPr fontId="3"/>
  </si>
  <si>
    <t>26年度</t>
    <rPh sb="2" eb="3">
      <t>ネン</t>
    </rPh>
    <rPh sb="3" eb="4">
      <t>ド</t>
    </rPh>
    <phoneticPr fontId="3"/>
  </si>
  <si>
    <t>27年度</t>
    <rPh sb="2" eb="3">
      <t>ネン</t>
    </rPh>
    <rPh sb="3" eb="4">
      <t>ド</t>
    </rPh>
    <phoneticPr fontId="3"/>
  </si>
  <si>
    <t>28年度</t>
    <rPh sb="2" eb="3">
      <t>ネン</t>
    </rPh>
    <rPh sb="3" eb="4">
      <t>ド</t>
    </rPh>
    <phoneticPr fontId="3"/>
  </si>
  <si>
    <t>29年度</t>
    <rPh sb="2" eb="3">
      <t>ネン</t>
    </rPh>
    <rPh sb="3" eb="4">
      <t>ド</t>
    </rPh>
    <phoneticPr fontId="3"/>
  </si>
  <si>
    <t>30年度</t>
    <rPh sb="2" eb="3">
      <t>ネン</t>
    </rPh>
    <rPh sb="3" eb="4">
      <t>ド</t>
    </rPh>
    <phoneticPr fontId="3"/>
  </si>
  <si>
    <t>令和
元年度</t>
    <rPh sb="0" eb="2">
      <t>レイワ</t>
    </rPh>
    <rPh sb="3" eb="5">
      <t>ガンネン</t>
    </rPh>
    <rPh sb="5" eb="6">
      <t>ド</t>
    </rPh>
    <phoneticPr fontId="3"/>
  </si>
  <si>
    <t>資料：唐津郵便局</t>
    <phoneticPr fontId="3"/>
  </si>
  <si>
    <t>令和元年</t>
    <rPh sb="0" eb="2">
      <t>レイワ</t>
    </rPh>
    <rPh sb="2" eb="4">
      <t>ガンネン</t>
    </rPh>
    <phoneticPr fontId="18"/>
  </si>
  <si>
    <t>３０年</t>
    <rPh sb="2" eb="3">
      <t>ネン</t>
    </rPh>
    <phoneticPr fontId="18"/>
  </si>
  <si>
    <t>２９年</t>
    <rPh sb="2" eb="3">
      <t>ネン</t>
    </rPh>
    <phoneticPr fontId="18"/>
  </si>
  <si>
    <t>２８年</t>
    <rPh sb="2" eb="3">
      <t>ネン</t>
    </rPh>
    <phoneticPr fontId="18"/>
  </si>
  <si>
    <t>２７年</t>
    <rPh sb="2" eb="3">
      <t>ネン</t>
    </rPh>
    <phoneticPr fontId="18"/>
  </si>
  <si>
    <t>９年</t>
    <phoneticPr fontId="3"/>
  </si>
  <si>
    <t>売りさばき所</t>
    <phoneticPr fontId="3"/>
  </si>
  <si>
    <t>総　数</t>
    <phoneticPr fontId="3"/>
  </si>
  <si>
    <t>収入印紙</t>
    <phoneticPr fontId="3"/>
  </si>
  <si>
    <t>私 書 箱</t>
    <phoneticPr fontId="3"/>
  </si>
  <si>
    <t>郵便
ポスト</t>
    <phoneticPr fontId="3"/>
  </si>
  <si>
    <t>郵便切手</t>
    <phoneticPr fontId="3"/>
  </si>
  <si>
    <t>(各年4月1日現在)</t>
    <phoneticPr fontId="3"/>
  </si>
  <si>
    <t>注1） 小型二輪とは250cc以上の二輪車</t>
    <rPh sb="0" eb="1">
      <t>チュウ</t>
    </rPh>
    <rPh sb="4" eb="6">
      <t>コガタ</t>
    </rPh>
    <rPh sb="6" eb="8">
      <t>ニリン</t>
    </rPh>
    <rPh sb="15" eb="17">
      <t>イジョウ</t>
    </rPh>
    <rPh sb="18" eb="21">
      <t>ニリンシャ</t>
    </rPh>
    <phoneticPr fontId="3"/>
  </si>
  <si>
    <t>注2） 軽二輪（125cc～250cc未満）及びミニカーは表の中に含まれていない</t>
    <rPh sb="0" eb="1">
      <t>チュウ</t>
    </rPh>
    <rPh sb="4" eb="5">
      <t>ケイ</t>
    </rPh>
    <rPh sb="5" eb="7">
      <t>ニリン</t>
    </rPh>
    <rPh sb="19" eb="21">
      <t>ミマン</t>
    </rPh>
    <rPh sb="22" eb="23">
      <t>オヨ</t>
    </rPh>
    <rPh sb="29" eb="30">
      <t>ヒョウ</t>
    </rPh>
    <rPh sb="31" eb="32">
      <t>ナカ</t>
    </rPh>
    <rPh sb="33" eb="34">
      <t>フク</t>
    </rPh>
    <phoneticPr fontId="3"/>
  </si>
  <si>
    <t>注3） 1両当り人口及び1世帯当り車両数は小数点以下第3位を四捨五入</t>
    <rPh sb="0" eb="1">
      <t>チュウ</t>
    </rPh>
    <rPh sb="5" eb="6">
      <t>リョウ</t>
    </rPh>
    <rPh sb="6" eb="7">
      <t>アタ</t>
    </rPh>
    <rPh sb="8" eb="10">
      <t>ジンコウ</t>
    </rPh>
    <rPh sb="10" eb="11">
      <t>オヨ</t>
    </rPh>
    <rPh sb="13" eb="15">
      <t>セタイ</t>
    </rPh>
    <rPh sb="15" eb="16">
      <t>アタ</t>
    </rPh>
    <rPh sb="17" eb="19">
      <t>シャリョウ</t>
    </rPh>
    <rPh sb="19" eb="20">
      <t>スウ</t>
    </rPh>
    <rPh sb="21" eb="24">
      <t>ショウスウテン</t>
    </rPh>
    <rPh sb="24" eb="26">
      <t>イカ</t>
    </rPh>
    <rPh sb="26" eb="27">
      <t>ダイ</t>
    </rPh>
    <rPh sb="28" eb="29">
      <t>イ</t>
    </rPh>
    <rPh sb="30" eb="34">
      <t>シシャゴニュウ</t>
    </rPh>
    <phoneticPr fontId="3"/>
  </si>
  <si>
    <t>注4） 1両当り人口及び1世帯当り車両数は佐賀県の推移人口の各年度4月1日現在を使用</t>
    <rPh sb="0" eb="1">
      <t>チュウ</t>
    </rPh>
    <rPh sb="5" eb="6">
      <t>リョウ</t>
    </rPh>
    <rPh sb="6" eb="7">
      <t>アタ</t>
    </rPh>
    <rPh sb="8" eb="10">
      <t>ジンコウ</t>
    </rPh>
    <rPh sb="10" eb="11">
      <t>オヨ</t>
    </rPh>
    <rPh sb="13" eb="15">
      <t>セタイ</t>
    </rPh>
    <rPh sb="15" eb="16">
      <t>アタ</t>
    </rPh>
    <rPh sb="17" eb="19">
      <t>シャリョウ</t>
    </rPh>
    <rPh sb="19" eb="20">
      <t>スウ</t>
    </rPh>
    <rPh sb="21" eb="24">
      <t>サガケン</t>
    </rPh>
    <rPh sb="25" eb="27">
      <t>スイイ</t>
    </rPh>
    <rPh sb="27" eb="29">
      <t>ジンコウ</t>
    </rPh>
    <rPh sb="30" eb="31">
      <t>カク</t>
    </rPh>
    <rPh sb="31" eb="32">
      <t>ネン</t>
    </rPh>
    <rPh sb="32" eb="33">
      <t>ド</t>
    </rPh>
    <rPh sb="34" eb="35">
      <t>ガツ</t>
    </rPh>
    <rPh sb="36" eb="37">
      <t>ニチ</t>
    </rPh>
    <rPh sb="37" eb="39">
      <t>ゲンザイ</t>
    </rPh>
    <rPh sb="40" eb="42">
      <t>シヨウ</t>
    </rPh>
    <phoneticPr fontId="3"/>
  </si>
  <si>
    <t>注5） 原動機付自転車は各年度4月1日現在の登録台数で非課税分を含む</t>
    <rPh sb="0" eb="1">
      <t>チュウ</t>
    </rPh>
    <rPh sb="4" eb="7">
      <t>ゲンドウキ</t>
    </rPh>
    <rPh sb="7" eb="8">
      <t>ツキ</t>
    </rPh>
    <rPh sb="8" eb="11">
      <t>ジテンシャ</t>
    </rPh>
    <rPh sb="12" eb="15">
      <t>カクネンド</t>
    </rPh>
    <rPh sb="16" eb="17">
      <t>ガツ</t>
    </rPh>
    <rPh sb="18" eb="19">
      <t>ニチ</t>
    </rPh>
    <rPh sb="19" eb="21">
      <t>ゲンザイ</t>
    </rPh>
    <rPh sb="22" eb="24">
      <t>トウロク</t>
    </rPh>
    <rPh sb="24" eb="26">
      <t>ダイスウ</t>
    </rPh>
    <rPh sb="27" eb="30">
      <t>ヒカゼイ</t>
    </rPh>
    <rPh sb="30" eb="31">
      <t>ブン</t>
    </rPh>
    <rPh sb="32" eb="33">
      <t>フク</t>
    </rPh>
    <phoneticPr fontId="3"/>
  </si>
  <si>
    <t>用別</t>
    <rPh sb="0" eb="1">
      <t>ヨウ</t>
    </rPh>
    <rPh sb="1" eb="2">
      <t>ベツ</t>
    </rPh>
    <phoneticPr fontId="3"/>
  </si>
  <si>
    <t>車別</t>
    <rPh sb="0" eb="1">
      <t>シャ</t>
    </rPh>
    <rPh sb="1" eb="2">
      <t>ベツ</t>
    </rPh>
    <phoneticPr fontId="3"/>
  </si>
  <si>
    <t>業別</t>
    <rPh sb="0" eb="1">
      <t>ギョウ</t>
    </rPh>
    <rPh sb="1" eb="2">
      <t>ベツ</t>
    </rPh>
    <phoneticPr fontId="3"/>
  </si>
  <si>
    <t>平成７年</t>
    <rPh sb="0" eb="2">
      <t>ヘイセイ</t>
    </rPh>
    <rPh sb="3" eb="4">
      <t>ネン</t>
    </rPh>
    <phoneticPr fontId="3"/>
  </si>
  <si>
    <t>８年</t>
    <rPh sb="1" eb="2">
      <t>ネン</t>
    </rPh>
    <phoneticPr fontId="3"/>
  </si>
  <si>
    <t>９年</t>
    <rPh sb="1" eb="2">
      <t>ネン</t>
    </rPh>
    <phoneticPr fontId="3"/>
  </si>
  <si>
    <t>１０年</t>
    <rPh sb="2" eb="3">
      <t>ネン</t>
    </rPh>
    <phoneticPr fontId="3"/>
  </si>
  <si>
    <t>１１年</t>
    <rPh sb="2" eb="3">
      <t>ネン</t>
    </rPh>
    <phoneticPr fontId="3"/>
  </si>
  <si>
    <t>１２年</t>
    <rPh sb="2" eb="3">
      <t>ネン</t>
    </rPh>
    <phoneticPr fontId="3"/>
  </si>
  <si>
    <t>１３年</t>
    <rPh sb="2" eb="3">
      <t>ネン</t>
    </rPh>
    <phoneticPr fontId="3"/>
  </si>
  <si>
    <t>１４年</t>
    <rPh sb="2" eb="3">
      <t>ネン</t>
    </rPh>
    <phoneticPr fontId="3"/>
  </si>
  <si>
    <t>１５年</t>
    <rPh sb="2" eb="3">
      <t>ネン</t>
    </rPh>
    <phoneticPr fontId="3"/>
  </si>
  <si>
    <t>１６年</t>
    <rPh sb="2" eb="3">
      <t>ネン</t>
    </rPh>
    <phoneticPr fontId="3"/>
  </si>
  <si>
    <t>１７年</t>
    <rPh sb="2" eb="3">
      <t>ネン</t>
    </rPh>
    <phoneticPr fontId="3"/>
  </si>
  <si>
    <t>１８年</t>
    <rPh sb="2" eb="3">
      <t>ネン</t>
    </rPh>
    <phoneticPr fontId="3"/>
  </si>
  <si>
    <t>１９年</t>
    <rPh sb="2" eb="3">
      <t>ネン</t>
    </rPh>
    <phoneticPr fontId="3"/>
  </si>
  <si>
    <t>２０年</t>
    <rPh sb="2" eb="3">
      <t>ネン</t>
    </rPh>
    <phoneticPr fontId="3"/>
  </si>
  <si>
    <t>２１年</t>
    <rPh sb="2" eb="3">
      <t>ネン</t>
    </rPh>
    <phoneticPr fontId="3"/>
  </si>
  <si>
    <t>２２年</t>
    <rPh sb="2" eb="3">
      <t>ネン</t>
    </rPh>
    <phoneticPr fontId="3"/>
  </si>
  <si>
    <t>２３年</t>
    <rPh sb="2" eb="3">
      <t>ネン</t>
    </rPh>
    <phoneticPr fontId="3"/>
  </si>
  <si>
    <t>２４年</t>
    <rPh sb="2" eb="3">
      <t>ネン</t>
    </rPh>
    <phoneticPr fontId="3"/>
  </si>
  <si>
    <t>２５年</t>
    <rPh sb="2" eb="3">
      <t>ネン</t>
    </rPh>
    <phoneticPr fontId="3"/>
  </si>
  <si>
    <t>２６年</t>
    <rPh sb="2" eb="3">
      <t>ネン</t>
    </rPh>
    <phoneticPr fontId="3"/>
  </si>
  <si>
    <t>２７年</t>
    <rPh sb="2" eb="3">
      <t>ネン</t>
    </rPh>
    <phoneticPr fontId="3"/>
  </si>
  <si>
    <t>２８年</t>
    <rPh sb="2" eb="3">
      <t>ネン</t>
    </rPh>
    <phoneticPr fontId="3"/>
  </si>
  <si>
    <t>２９年</t>
    <rPh sb="2" eb="3">
      <t>ネン</t>
    </rPh>
    <phoneticPr fontId="3"/>
  </si>
  <si>
    <t>３０年</t>
    <rPh sb="2" eb="3">
      <t>ネン</t>
    </rPh>
    <phoneticPr fontId="3"/>
  </si>
  <si>
    <t>漁　　船</t>
    <rPh sb="3" eb="4">
      <t>セン</t>
    </rPh>
    <phoneticPr fontId="3"/>
  </si>
  <si>
    <t>合　　計</t>
    <rPh sb="0" eb="1">
      <t>ゴウ</t>
    </rPh>
    <phoneticPr fontId="3"/>
  </si>
  <si>
    <t>注1） 平成17年からは不定期航路のみ</t>
    <rPh sb="0" eb="1">
      <t>チュウ</t>
    </rPh>
    <rPh sb="4" eb="6">
      <t>ヘイセイ</t>
    </rPh>
    <rPh sb="8" eb="9">
      <t>ネン</t>
    </rPh>
    <rPh sb="12" eb="15">
      <t>フテイキ</t>
    </rPh>
    <rPh sb="15" eb="17">
      <t>コウロ</t>
    </rPh>
    <phoneticPr fontId="3"/>
  </si>
  <si>
    <t>注2） 令和2年1月1日現在</t>
    <rPh sb="0" eb="1">
      <t>チュウ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</si>
  <si>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２年</t>
    <rPh sb="1" eb="2">
      <t>ネン</t>
    </rPh>
    <phoneticPr fontId="18"/>
  </si>
  <si>
    <t>2年度</t>
    <phoneticPr fontId="3"/>
  </si>
  <si>
    <t>平成
19年度</t>
    <rPh sb="0" eb="2">
      <t>ヘイセイ</t>
    </rPh>
    <rPh sb="5" eb="6">
      <t>ネン</t>
    </rPh>
    <rPh sb="6" eb="7">
      <t>ド</t>
    </rPh>
    <phoneticPr fontId="3"/>
  </si>
  <si>
    <t>２年</t>
    <rPh sb="1" eb="2">
      <t>ネン</t>
    </rPh>
    <phoneticPr fontId="3"/>
  </si>
  <si>
    <t>　２年　</t>
    <rPh sb="2" eb="3">
      <t>ネン</t>
    </rPh>
    <phoneticPr fontId="3"/>
  </si>
  <si>
    <t>３年</t>
    <rPh sb="1" eb="2">
      <t>ネン</t>
    </rPh>
    <phoneticPr fontId="3"/>
  </si>
  <si>
    <t>　３年　</t>
    <rPh sb="2" eb="3">
      <t>ネン</t>
    </rPh>
    <phoneticPr fontId="3"/>
  </si>
  <si>
    <t>３年</t>
    <rPh sb="1" eb="2">
      <t>ネン</t>
    </rPh>
    <phoneticPr fontId="18"/>
  </si>
  <si>
    <t>４年</t>
    <rPh sb="1" eb="2">
      <t>ネン</t>
    </rPh>
    <phoneticPr fontId="18"/>
  </si>
  <si>
    <t>４年</t>
    <rPh sb="1" eb="2">
      <t>ネン</t>
    </rPh>
    <phoneticPr fontId="3"/>
  </si>
  <si>
    <t>　４年　</t>
    <rPh sb="2" eb="3">
      <t>ネン</t>
    </rPh>
    <phoneticPr fontId="3"/>
  </si>
  <si>
    <t>≪参考≫令和４年の内訳</t>
    <rPh sb="1" eb="3">
      <t>サンコウ</t>
    </rPh>
    <rPh sb="4" eb="6">
      <t>レイワ</t>
    </rPh>
    <rPh sb="7" eb="8">
      <t>ネン</t>
    </rPh>
    <rPh sb="9" eb="11">
      <t>ウチワケ</t>
    </rPh>
    <phoneticPr fontId="3"/>
  </si>
  <si>
    <t>注）令和5年4月1日現在</t>
    <rPh sb="0" eb="1">
      <t>チュウ</t>
    </rPh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</si>
  <si>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注）令和5年4月1日現在</t>
    <phoneticPr fontId="3"/>
  </si>
  <si>
    <t>資料：伊万里税関支署唐津出張所,唐津土木事務所</t>
    <rPh sb="16" eb="18">
      <t>カラツ</t>
    </rPh>
    <rPh sb="18" eb="20">
      <t>ドボク</t>
    </rPh>
    <rPh sb="20" eb="22">
      <t>ジム</t>
    </rPh>
    <rPh sb="22" eb="23">
      <t>ショ</t>
    </rPh>
    <phoneticPr fontId="3"/>
  </si>
  <si>
    <t>3年度</t>
    <phoneticPr fontId="3"/>
  </si>
  <si>
    <t>4年度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</si>
</sst>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);[Red]\(0\)"/>
    <numFmt numFmtId="177" formatCode="#,##0_);\(#,##0\)"/>
    <numFmt numFmtId="178" formatCode="#,##0_);[Red]\(#,##0\)"/>
    <numFmt numFmtId="179" formatCode="0_ "/>
    <numFmt numFmtId="180" formatCode="#,##0_ ;[Red]\-#,##0\ "/>
    <numFmt numFmtId="181" formatCode="0.0%"/>
    <numFmt numFmtId="182" formatCode="#,##0;&quot;△ &quot;#,##0"/>
    <numFmt numFmtId="183" formatCode="0.0_ "/>
    <numFmt numFmtId="184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/>
  </cellStyleXfs>
  <cellXfs count="441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38" fontId="8" fillId="0" borderId="0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38" fontId="8" fillId="0" borderId="16" xfId="1" applyFont="1" applyBorder="1" applyAlignment="1">
      <alignment vertical="center"/>
    </xf>
    <xf numFmtId="38" fontId="8" fillId="0" borderId="17" xfId="1" applyFont="1" applyBorder="1" applyAlignment="1">
      <alignment vertical="center"/>
    </xf>
    <xf numFmtId="38" fontId="8" fillId="0" borderId="18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177" fontId="6" fillId="0" borderId="0" xfId="1" applyNumberFormat="1" applyFont="1" applyBorder="1" applyAlignment="1">
      <alignment horizontal="right" vertical="center"/>
    </xf>
    <xf numFmtId="38" fontId="6" fillId="0" borderId="31" xfId="1" applyFont="1" applyBorder="1" applyAlignment="1">
      <alignment horizontal="centerContinuous" vertical="center"/>
    </xf>
    <xf numFmtId="38" fontId="6" fillId="0" borderId="32" xfId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7" fontId="6" fillId="0" borderId="0" xfId="1" applyNumberFormat="1" applyFont="1" applyFill="1" applyBorder="1" applyAlignment="1">
      <alignment vertical="center"/>
    </xf>
    <xf numFmtId="38" fontId="6" fillId="0" borderId="34" xfId="1" applyFont="1" applyBorder="1" applyAlignment="1">
      <alignment horizontal="centerContinuous" vertical="center"/>
    </xf>
    <xf numFmtId="38" fontId="6" fillId="0" borderId="33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8" fontId="6" fillId="0" borderId="9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vertical="center"/>
    </xf>
    <xf numFmtId="178" fontId="8" fillId="0" borderId="10" xfId="1" applyNumberFormat="1" applyFont="1" applyBorder="1" applyAlignment="1">
      <alignment vertical="center"/>
    </xf>
    <xf numFmtId="178" fontId="8" fillId="0" borderId="29" xfId="0" applyNumberFormat="1" applyFont="1" applyBorder="1" applyAlignment="1">
      <alignment vertical="center"/>
    </xf>
    <xf numFmtId="176" fontId="8" fillId="0" borderId="11" xfId="1" applyNumberFormat="1" applyFont="1" applyBorder="1" applyAlignment="1">
      <alignment horizontal="center" vertical="center"/>
    </xf>
    <xf numFmtId="179" fontId="8" fillId="0" borderId="13" xfId="1" applyNumberFormat="1" applyFont="1" applyBorder="1" applyAlignment="1">
      <alignment vertical="center"/>
    </xf>
    <xf numFmtId="178" fontId="8" fillId="0" borderId="12" xfId="1" applyNumberFormat="1" applyFont="1" applyBorder="1" applyAlignment="1">
      <alignment vertical="center"/>
    </xf>
    <xf numFmtId="178" fontId="8" fillId="0" borderId="11" xfId="0" applyNumberFormat="1" applyFont="1" applyBorder="1" applyAlignment="1">
      <alignment vertical="center"/>
    </xf>
    <xf numFmtId="176" fontId="8" fillId="0" borderId="11" xfId="0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vertical="center"/>
    </xf>
    <xf numFmtId="178" fontId="8" fillId="0" borderId="13" xfId="0" applyNumberFormat="1" applyFont="1" applyBorder="1" applyAlignment="1">
      <alignment vertical="center"/>
    </xf>
    <xf numFmtId="180" fontId="8" fillId="0" borderId="12" xfId="1" applyNumberFormat="1" applyFont="1" applyBorder="1" applyAlignment="1">
      <alignment vertical="center"/>
    </xf>
    <xf numFmtId="176" fontId="8" fillId="0" borderId="26" xfId="0" applyNumberFormat="1" applyFont="1" applyBorder="1" applyAlignment="1">
      <alignment horizontal="center" vertical="center"/>
    </xf>
    <xf numFmtId="178" fontId="8" fillId="0" borderId="11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horizontal="right" vertical="center"/>
    </xf>
    <xf numFmtId="180" fontId="8" fillId="0" borderId="0" xfId="1" applyNumberFormat="1" applyFont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center" vertical="center"/>
    </xf>
    <xf numFmtId="178" fontId="10" fillId="0" borderId="0" xfId="1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80" fontId="6" fillId="0" borderId="0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178" fontId="6" fillId="0" borderId="0" xfId="1" applyNumberFormat="1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181" fontId="8" fillId="0" borderId="0" xfId="2" applyNumberFormat="1" applyFont="1" applyFill="1" applyBorder="1" applyAlignment="1">
      <alignment horizontal="center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181" fontId="11" fillId="0" borderId="0" xfId="1" applyNumberFormat="1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181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8" fontId="12" fillId="0" borderId="0" xfId="0" applyNumberFormat="1" applyFont="1" applyBorder="1" applyAlignment="1">
      <alignment vertical="center"/>
    </xf>
    <xf numFmtId="178" fontId="12" fillId="0" borderId="0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6" xfId="0" applyFont="1" applyFill="1" applyBorder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0" fontId="6" fillId="0" borderId="9" xfId="0" applyFont="1" applyFill="1" applyBorder="1" applyAlignment="1">
      <alignment vertical="center"/>
    </xf>
    <xf numFmtId="178" fontId="8" fillId="0" borderId="37" xfId="0" applyNumberFormat="1" applyFont="1" applyBorder="1" applyAlignment="1">
      <alignment horizontal="right" vertical="center"/>
    </xf>
    <xf numFmtId="178" fontId="8" fillId="0" borderId="12" xfId="0" applyNumberFormat="1" applyFont="1" applyBorder="1" applyAlignment="1">
      <alignment horizontal="right" vertical="center"/>
    </xf>
    <xf numFmtId="178" fontId="8" fillId="0" borderId="11" xfId="0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2" fillId="0" borderId="38" xfId="0" applyFont="1" applyFill="1" applyBorder="1" applyAlignment="1">
      <alignment horizontal="center" vertical="center"/>
    </xf>
    <xf numFmtId="178" fontId="8" fillId="0" borderId="17" xfId="1" applyNumberFormat="1" applyFont="1" applyBorder="1" applyAlignment="1">
      <alignment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42" xfId="0" applyFont="1" applyBorder="1" applyAlignment="1">
      <alignment horizontal="center" vertical="center"/>
    </xf>
    <xf numFmtId="38" fontId="8" fillId="0" borderId="44" xfId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38" fontId="8" fillId="0" borderId="12" xfId="1" applyFont="1" applyBorder="1" applyAlignment="1">
      <alignment horizontal="right" vertical="center"/>
    </xf>
    <xf numFmtId="38" fontId="8" fillId="0" borderId="30" xfId="1" applyFont="1" applyBorder="1" applyAlignment="1">
      <alignment vertical="center"/>
    </xf>
    <xf numFmtId="38" fontId="8" fillId="0" borderId="17" xfId="1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8" fillId="0" borderId="44" xfId="0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3" fillId="0" borderId="0" xfId="0" applyFont="1"/>
    <xf numFmtId="0" fontId="9" fillId="0" borderId="0" xfId="0" applyFont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82" fontId="9" fillId="0" borderId="0" xfId="0" applyNumberFormat="1" applyFont="1" applyBorder="1" applyAlignment="1">
      <alignment vertical="center"/>
    </xf>
    <xf numFmtId="182" fontId="9" fillId="0" borderId="12" xfId="0" applyNumberFormat="1" applyFont="1" applyBorder="1" applyAlignment="1">
      <alignment vertical="center"/>
    </xf>
    <xf numFmtId="38" fontId="9" fillId="0" borderId="11" xfId="1" applyFont="1" applyBorder="1" applyAlignment="1">
      <alignment horizontal="right" vertical="center"/>
    </xf>
    <xf numFmtId="38" fontId="9" fillId="0" borderId="52" xfId="1" applyFont="1" applyBorder="1" applyAlignment="1">
      <alignment vertical="center"/>
    </xf>
    <xf numFmtId="38" fontId="9" fillId="0" borderId="7" xfId="1" applyFont="1" applyBorder="1" applyAlignment="1">
      <alignment vertical="center"/>
    </xf>
    <xf numFmtId="182" fontId="9" fillId="0" borderId="7" xfId="0" applyNumberFormat="1" applyFont="1" applyBorder="1" applyAlignment="1">
      <alignment vertical="center"/>
    </xf>
    <xf numFmtId="38" fontId="9" fillId="0" borderId="53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82" fontId="9" fillId="0" borderId="0" xfId="0" applyNumberFormat="1" applyFont="1" applyBorder="1" applyAlignment="1">
      <alignment horizontal="right" vertical="center"/>
    </xf>
    <xf numFmtId="38" fontId="12" fillId="0" borderId="0" xfId="0" applyNumberFormat="1" applyFont="1" applyAlignment="1">
      <alignment vertical="center"/>
    </xf>
    <xf numFmtId="177" fontId="12" fillId="0" borderId="0" xfId="0" applyNumberFormat="1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distributed" vertical="center" justifyLastLine="1"/>
    </xf>
    <xf numFmtId="0" fontId="15" fillId="0" borderId="0" xfId="4" applyFont="1" applyFill="1" applyAlignment="1" applyProtection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2" fillId="0" borderId="0" xfId="5" applyFont="1">
      <alignment vertical="center"/>
    </xf>
    <xf numFmtId="0" fontId="7" fillId="0" borderId="0" xfId="5" applyFont="1">
      <alignment vertical="center"/>
    </xf>
    <xf numFmtId="0" fontId="10" fillId="0" borderId="0" xfId="5" applyFont="1" applyAlignment="1">
      <alignment horizontal="right" vertical="center"/>
    </xf>
    <xf numFmtId="0" fontId="7" fillId="0" borderId="57" xfId="5" applyFont="1" applyBorder="1" applyAlignment="1">
      <alignment vertical="center" textRotation="255"/>
    </xf>
    <xf numFmtId="0" fontId="7" fillId="0" borderId="58" xfId="5" applyFont="1" applyBorder="1" applyAlignment="1">
      <alignment vertical="center" textRotation="255"/>
    </xf>
    <xf numFmtId="0" fontId="7" fillId="0" borderId="58" xfId="5" applyFont="1" applyBorder="1" applyAlignment="1">
      <alignment horizontal="center" vertical="center"/>
    </xf>
    <xf numFmtId="0" fontId="7" fillId="0" borderId="59" xfId="5" applyFont="1" applyBorder="1" applyAlignment="1">
      <alignment horizontal="center" vertical="center"/>
    </xf>
    <xf numFmtId="183" fontId="7" fillId="0" borderId="0" xfId="5" applyNumberFormat="1" applyFont="1">
      <alignment vertical="center"/>
    </xf>
    <xf numFmtId="0" fontId="16" fillId="0" borderId="0" xfId="5" applyFont="1">
      <alignment vertical="center"/>
    </xf>
    <xf numFmtId="0" fontId="12" fillId="0" borderId="0" xfId="5" applyFont="1">
      <alignment vertical="center"/>
    </xf>
    <xf numFmtId="0" fontId="12" fillId="0" borderId="0" xfId="5" applyFont="1" applyAlignment="1">
      <alignment horizontal="right" vertical="center"/>
    </xf>
    <xf numFmtId="0" fontId="12" fillId="0" borderId="65" xfId="7" applyFont="1" applyFill="1" applyBorder="1" applyAlignment="1">
      <alignment horizontal="center"/>
    </xf>
    <xf numFmtId="0" fontId="12" fillId="0" borderId="66" xfId="7" applyFont="1" applyFill="1" applyBorder="1" applyAlignment="1">
      <alignment horizontal="center" vertical="top"/>
    </xf>
    <xf numFmtId="0" fontId="12" fillId="0" borderId="15" xfId="5" applyFont="1" applyBorder="1" applyAlignment="1">
      <alignment horizontal="center" vertical="center"/>
    </xf>
    <xf numFmtId="0" fontId="12" fillId="0" borderId="17" xfId="5" applyFont="1" applyBorder="1" applyAlignment="1">
      <alignment horizontal="center" vertical="center"/>
    </xf>
    <xf numFmtId="0" fontId="12" fillId="0" borderId="35" xfId="5" applyFont="1" applyBorder="1" applyAlignment="1">
      <alignment horizontal="center" vertical="center"/>
    </xf>
    <xf numFmtId="0" fontId="12" fillId="0" borderId="45" xfId="5" applyFont="1" applyBorder="1" applyAlignment="1">
      <alignment horizontal="center" vertical="center"/>
    </xf>
    <xf numFmtId="0" fontId="12" fillId="0" borderId="67" xfId="7" applyFont="1" applyFill="1" applyBorder="1" applyAlignment="1">
      <alignment horizontal="center" vertical="center"/>
    </xf>
    <xf numFmtId="178" fontId="12" fillId="0" borderId="31" xfId="7" applyNumberFormat="1" applyFont="1" applyFill="1" applyBorder="1" applyAlignment="1">
      <alignment vertical="center"/>
    </xf>
    <xf numFmtId="178" fontId="12" fillId="0" borderId="32" xfId="7" applyNumberFormat="1" applyFont="1" applyFill="1" applyBorder="1" applyAlignment="1">
      <alignment vertical="center"/>
    </xf>
    <xf numFmtId="184" fontId="12" fillId="0" borderId="33" xfId="5" applyNumberFormat="1" applyFont="1" applyBorder="1" applyAlignment="1">
      <alignment vertical="center"/>
    </xf>
    <xf numFmtId="184" fontId="12" fillId="0" borderId="31" xfId="5" applyNumberFormat="1" applyFont="1" applyBorder="1" applyAlignment="1">
      <alignment vertical="center"/>
    </xf>
    <xf numFmtId="184" fontId="12" fillId="0" borderId="32" xfId="5" applyNumberFormat="1" applyFont="1" applyBorder="1" applyAlignment="1">
      <alignment vertical="center"/>
    </xf>
    <xf numFmtId="184" fontId="12" fillId="0" borderId="4" xfId="5" applyNumberFormat="1" applyFont="1" applyBorder="1" applyAlignment="1">
      <alignment vertical="center"/>
    </xf>
    <xf numFmtId="0" fontId="12" fillId="0" borderId="69" xfId="7" applyFont="1" applyFill="1" applyBorder="1" applyAlignment="1">
      <alignment horizontal="center" vertical="center"/>
    </xf>
    <xf numFmtId="178" fontId="12" fillId="0" borderId="60" xfId="7" applyNumberFormat="1" applyFont="1" applyFill="1" applyBorder="1" applyAlignment="1">
      <alignment vertical="center"/>
    </xf>
    <xf numFmtId="178" fontId="12" fillId="0" borderId="7" xfId="7" applyNumberFormat="1" applyFont="1" applyFill="1" applyBorder="1" applyAlignment="1">
      <alignment vertical="center"/>
    </xf>
    <xf numFmtId="184" fontId="12" fillId="0" borderId="42" xfId="5" applyNumberFormat="1" applyFont="1" applyBorder="1" applyAlignment="1">
      <alignment vertical="center"/>
    </xf>
    <xf numFmtId="184" fontId="12" fillId="0" borderId="60" xfId="5" applyNumberFormat="1" applyFont="1" applyBorder="1" applyAlignment="1">
      <alignment vertical="center"/>
    </xf>
    <xf numFmtId="184" fontId="12" fillId="0" borderId="7" xfId="5" applyNumberFormat="1" applyFont="1" applyBorder="1" applyAlignment="1">
      <alignment vertical="center"/>
    </xf>
    <xf numFmtId="184" fontId="12" fillId="0" borderId="51" xfId="5" applyNumberFormat="1" applyFont="1" applyBorder="1" applyAlignment="1">
      <alignment vertical="center"/>
    </xf>
    <xf numFmtId="184" fontId="12" fillId="0" borderId="8" xfId="5" applyNumberFormat="1" applyFont="1" applyBorder="1" applyAlignment="1">
      <alignment vertical="center"/>
    </xf>
    <xf numFmtId="0" fontId="12" fillId="0" borderId="70" xfId="7" applyFont="1" applyFill="1" applyBorder="1" applyAlignment="1">
      <alignment horizontal="center" vertical="center"/>
    </xf>
    <xf numFmtId="178" fontId="12" fillId="0" borderId="71" xfId="7" applyNumberFormat="1" applyFont="1" applyFill="1" applyBorder="1" applyAlignment="1">
      <alignment vertical="center"/>
    </xf>
    <xf numFmtId="178" fontId="12" fillId="0" borderId="63" xfId="7" applyNumberFormat="1" applyFont="1" applyFill="1" applyBorder="1" applyAlignment="1">
      <alignment vertical="center"/>
    </xf>
    <xf numFmtId="184" fontId="12" fillId="0" borderId="64" xfId="5" applyNumberFormat="1" applyFont="1" applyBorder="1" applyAlignment="1">
      <alignment vertical="center"/>
    </xf>
    <xf numFmtId="184" fontId="12" fillId="0" borderId="71" xfId="5" applyNumberFormat="1" applyFont="1" applyBorder="1" applyAlignment="1">
      <alignment vertical="center"/>
    </xf>
    <xf numFmtId="184" fontId="12" fillId="0" borderId="63" xfId="5" applyNumberFormat="1" applyFont="1" applyBorder="1" applyAlignment="1">
      <alignment vertical="center"/>
    </xf>
    <xf numFmtId="184" fontId="12" fillId="0" borderId="62" xfId="5" applyNumberFormat="1" applyFont="1" applyBorder="1" applyAlignment="1">
      <alignment vertical="center"/>
    </xf>
    <xf numFmtId="184" fontId="12" fillId="0" borderId="35" xfId="5" applyNumberFormat="1" applyFont="1" applyBorder="1" applyAlignment="1">
      <alignment vertical="center"/>
    </xf>
    <xf numFmtId="0" fontId="12" fillId="0" borderId="72" xfId="7" applyFont="1" applyFill="1" applyBorder="1" applyAlignment="1">
      <alignment horizontal="center" vertical="center"/>
    </xf>
    <xf numFmtId="178" fontId="12" fillId="0" borderId="6" xfId="7" applyNumberFormat="1" applyFont="1" applyFill="1" applyBorder="1" applyAlignment="1">
      <alignment vertical="center"/>
    </xf>
    <xf numFmtId="178" fontId="12" fillId="0" borderId="27" xfId="7" applyNumberFormat="1" applyFont="1" applyFill="1" applyBorder="1" applyAlignment="1">
      <alignment vertical="center"/>
    </xf>
    <xf numFmtId="184" fontId="12" fillId="0" borderId="8" xfId="5" applyNumberFormat="1" applyFont="1" applyFill="1" applyBorder="1" applyAlignment="1">
      <alignment vertical="center"/>
    </xf>
    <xf numFmtId="184" fontId="12" fillId="0" borderId="6" xfId="5" applyNumberFormat="1" applyFont="1" applyFill="1" applyBorder="1" applyAlignment="1">
      <alignment vertical="center"/>
    </xf>
    <xf numFmtId="184" fontId="12" fillId="0" borderId="27" xfId="5" applyNumberFormat="1" applyFont="1" applyFill="1" applyBorder="1" applyAlignment="1">
      <alignment vertical="center"/>
    </xf>
    <xf numFmtId="184" fontId="12" fillId="0" borderId="25" xfId="5" applyNumberFormat="1" applyFont="1" applyFill="1" applyBorder="1" applyAlignment="1">
      <alignment vertical="center"/>
    </xf>
    <xf numFmtId="184" fontId="12" fillId="0" borderId="42" xfId="5" applyNumberFormat="1" applyFont="1" applyFill="1" applyBorder="1" applyAlignment="1">
      <alignment vertical="center"/>
    </xf>
    <xf numFmtId="184" fontId="12" fillId="0" borderId="60" xfId="5" applyNumberFormat="1" applyFont="1" applyFill="1" applyBorder="1" applyAlignment="1">
      <alignment vertical="center"/>
    </xf>
    <xf numFmtId="184" fontId="12" fillId="0" borderId="7" xfId="5" applyNumberFormat="1" applyFont="1" applyFill="1" applyBorder="1" applyAlignment="1">
      <alignment vertical="center"/>
    </xf>
    <xf numFmtId="184" fontId="12" fillId="0" borderId="51" xfId="5" applyNumberFormat="1" applyFont="1" applyFill="1" applyBorder="1" applyAlignment="1">
      <alignment vertical="center"/>
    </xf>
    <xf numFmtId="184" fontId="12" fillId="0" borderId="73" xfId="5" applyNumberFormat="1" applyFont="1" applyBorder="1" applyAlignment="1">
      <alignment vertical="center"/>
    </xf>
    <xf numFmtId="184" fontId="12" fillId="0" borderId="74" xfId="5" applyNumberFormat="1" applyFont="1" applyBorder="1" applyAlignment="1">
      <alignment vertical="center"/>
    </xf>
    <xf numFmtId="184" fontId="12" fillId="0" borderId="75" xfId="5" applyNumberFormat="1" applyFont="1" applyBorder="1" applyAlignment="1">
      <alignment vertical="center"/>
    </xf>
    <xf numFmtId="184" fontId="12" fillId="0" borderId="76" xfId="5" applyNumberFormat="1" applyFont="1" applyBorder="1" applyAlignment="1">
      <alignment vertical="center"/>
    </xf>
    <xf numFmtId="0" fontId="12" fillId="0" borderId="0" xfId="7" applyFont="1" applyFill="1" applyBorder="1" applyAlignment="1">
      <alignment horizontal="center" vertical="center"/>
    </xf>
    <xf numFmtId="184" fontId="12" fillId="0" borderId="0" xfId="5" applyNumberFormat="1" applyFont="1" applyBorder="1" applyAlignment="1">
      <alignment vertical="center"/>
    </xf>
    <xf numFmtId="0" fontId="12" fillId="0" borderId="14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184" fontId="12" fillId="0" borderId="14" xfId="5" applyNumberFormat="1" applyFont="1" applyBorder="1" applyAlignment="1">
      <alignment vertical="center"/>
    </xf>
    <xf numFmtId="184" fontId="12" fillId="0" borderId="10" xfId="5" applyNumberFormat="1" applyFont="1" applyBorder="1" applyAlignment="1">
      <alignment vertical="center"/>
    </xf>
    <xf numFmtId="184" fontId="12" fillId="0" borderId="63" xfId="5" applyNumberFormat="1" applyFont="1" applyFill="1" applyBorder="1" applyAlignment="1">
      <alignment vertical="center"/>
    </xf>
    <xf numFmtId="184" fontId="12" fillId="0" borderId="14" xfId="5" applyNumberFormat="1" applyFont="1" applyFill="1" applyBorder="1" applyAlignment="1">
      <alignment vertical="center"/>
    </xf>
    <xf numFmtId="184" fontId="12" fillId="0" borderId="0" xfId="5" applyNumberFormat="1" applyFont="1" applyFill="1" applyBorder="1" applyAlignment="1">
      <alignment vertical="center"/>
    </xf>
    <xf numFmtId="184" fontId="17" fillId="0" borderId="0" xfId="5" applyNumberFormat="1" applyFont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5" applyFont="1">
      <alignment vertical="center"/>
    </xf>
    <xf numFmtId="0" fontId="13" fillId="0" borderId="14" xfId="0" applyFont="1" applyBorder="1"/>
    <xf numFmtId="0" fontId="13" fillId="0" borderId="0" xfId="0" applyFont="1" applyBorder="1"/>
    <xf numFmtId="0" fontId="7" fillId="0" borderId="77" xfId="0" applyFont="1" applyBorder="1" applyAlignment="1">
      <alignment horizontal="right" vertical="center"/>
    </xf>
    <xf numFmtId="38" fontId="9" fillId="0" borderId="77" xfId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79" xfId="5" applyFont="1" applyBorder="1" applyAlignment="1">
      <alignment horizontal="center" vertical="center"/>
    </xf>
    <xf numFmtId="0" fontId="7" fillId="0" borderId="58" xfId="5" applyFont="1" applyBorder="1" applyAlignment="1">
      <alignment horizontal="center" vertical="center" wrapText="1"/>
    </xf>
    <xf numFmtId="0" fontId="1" fillId="0" borderId="0" xfId="8" applyFont="1"/>
    <xf numFmtId="0" fontId="6" fillId="0" borderId="0" xfId="8" applyFont="1" applyAlignment="1">
      <alignment vertical="center"/>
    </xf>
    <xf numFmtId="0" fontId="7" fillId="0" borderId="0" xfId="8" applyFont="1" applyAlignment="1">
      <alignment vertical="center"/>
    </xf>
    <xf numFmtId="0" fontId="8" fillId="0" borderId="0" xfId="8" applyFont="1" applyBorder="1" applyAlignment="1">
      <alignment vertical="center"/>
    </xf>
    <xf numFmtId="176" fontId="8" fillId="0" borderId="0" xfId="8" applyNumberFormat="1" applyFont="1" applyBorder="1" applyAlignment="1">
      <alignment vertical="center"/>
    </xf>
    <xf numFmtId="0" fontId="6" fillId="0" borderId="0" xfId="8" applyFont="1" applyBorder="1" applyAlignment="1">
      <alignment horizontal="right" vertical="center"/>
    </xf>
    <xf numFmtId="0" fontId="8" fillId="0" borderId="11" xfId="8" applyFont="1" applyBorder="1" applyAlignment="1">
      <alignment vertical="center"/>
    </xf>
    <xf numFmtId="0" fontId="8" fillId="0" borderId="12" xfId="8" applyFont="1" applyBorder="1" applyAlignment="1">
      <alignment vertical="center"/>
    </xf>
    <xf numFmtId="176" fontId="8" fillId="0" borderId="12" xfId="8" applyNumberFormat="1" applyFont="1" applyBorder="1" applyAlignment="1">
      <alignment vertical="center"/>
    </xf>
    <xf numFmtId="0" fontId="8" fillId="0" borderId="13" xfId="8" applyFont="1" applyBorder="1" applyAlignment="1">
      <alignment vertical="center"/>
    </xf>
    <xf numFmtId="0" fontId="6" fillId="0" borderId="9" xfId="8" applyFont="1" applyBorder="1" applyAlignment="1">
      <alignment horizontal="right" vertical="center"/>
    </xf>
    <xf numFmtId="0" fontId="8" fillId="0" borderId="29" xfId="8" applyFont="1" applyBorder="1" applyAlignment="1">
      <alignment vertical="center"/>
    </xf>
    <xf numFmtId="0" fontId="8" fillId="0" borderId="10" xfId="8" applyFont="1" applyBorder="1" applyAlignment="1">
      <alignment vertical="center"/>
    </xf>
    <xf numFmtId="176" fontId="8" fillId="0" borderId="10" xfId="8" applyNumberFormat="1" applyFont="1" applyBorder="1" applyAlignment="1">
      <alignment vertical="center"/>
    </xf>
    <xf numFmtId="0" fontId="6" fillId="0" borderId="28" xfId="8" applyFont="1" applyBorder="1" applyAlignment="1">
      <alignment horizontal="right" vertical="center"/>
    </xf>
    <xf numFmtId="0" fontId="7" fillId="0" borderId="27" xfId="8" applyFont="1" applyBorder="1" applyAlignment="1">
      <alignment horizontal="center" vertical="center"/>
    </xf>
    <xf numFmtId="0" fontId="6" fillId="0" borderId="7" xfId="8" applyFont="1" applyBorder="1" applyAlignment="1">
      <alignment horizontal="center" vertical="center"/>
    </xf>
    <xf numFmtId="0" fontId="7" fillId="0" borderId="12" xfId="8" applyFont="1" applyBorder="1" applyAlignment="1">
      <alignment horizontal="center" vertical="center"/>
    </xf>
    <xf numFmtId="0" fontId="7" fillId="0" borderId="22" xfId="8" applyFont="1" applyBorder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6" fillId="0" borderId="0" xfId="8" applyFont="1" applyBorder="1" applyAlignment="1">
      <alignment horizontal="left" vertical="center"/>
    </xf>
    <xf numFmtId="0" fontId="5" fillId="0" borderId="0" xfId="8" applyFont="1" applyAlignment="1">
      <alignment horizontal="center" vertical="center"/>
    </xf>
    <xf numFmtId="177" fontId="12" fillId="0" borderId="0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vertical="center" shrinkToFit="1"/>
    </xf>
    <xf numFmtId="177" fontId="12" fillId="0" borderId="81" xfId="0" applyNumberFormat="1" applyFont="1" applyBorder="1" applyAlignment="1">
      <alignment vertical="center" shrinkToFit="1"/>
    </xf>
    <xf numFmtId="177" fontId="12" fillId="0" borderId="26" xfId="0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right" vertical="center" shrinkToFit="1"/>
    </xf>
    <xf numFmtId="177" fontId="12" fillId="0" borderId="10" xfId="0" applyNumberFormat="1" applyFont="1" applyBorder="1" applyAlignment="1">
      <alignment vertical="center" shrinkToFit="1"/>
    </xf>
    <xf numFmtId="177" fontId="12" fillId="0" borderId="12" xfId="0" applyNumberFormat="1" applyFont="1" applyBorder="1" applyAlignment="1">
      <alignment horizontal="right" vertical="center" shrinkToFit="1"/>
    </xf>
    <xf numFmtId="177" fontId="12" fillId="0" borderId="12" xfId="0" applyNumberFormat="1" applyFont="1" applyBorder="1" applyAlignment="1">
      <alignment vertical="center" shrinkToFit="1"/>
    </xf>
    <xf numFmtId="177" fontId="12" fillId="0" borderId="11" xfId="0" applyNumberFormat="1" applyFont="1" applyBorder="1" applyAlignment="1">
      <alignment vertical="center" shrinkToFit="1"/>
    </xf>
    <xf numFmtId="177" fontId="12" fillId="0" borderId="0" xfId="1" applyNumberFormat="1" applyFont="1" applyBorder="1" applyAlignment="1">
      <alignment vertical="center" shrinkToFit="1"/>
    </xf>
    <xf numFmtId="177" fontId="12" fillId="0" borderId="12" xfId="1" applyNumberFormat="1" applyFont="1" applyBorder="1" applyAlignment="1">
      <alignment vertical="center" shrinkToFit="1"/>
    </xf>
    <xf numFmtId="177" fontId="12" fillId="0" borderId="11" xfId="1" applyNumberFormat="1" applyFont="1" applyBorder="1" applyAlignment="1">
      <alignment vertical="center" shrinkToFit="1"/>
    </xf>
    <xf numFmtId="177" fontId="12" fillId="0" borderId="13" xfId="1" applyNumberFormat="1" applyFont="1" applyBorder="1" applyAlignment="1">
      <alignment vertical="center" shrinkToFit="1"/>
    </xf>
    <xf numFmtId="177" fontId="12" fillId="0" borderId="26" xfId="1" applyNumberFormat="1" applyFont="1" applyBorder="1" applyAlignment="1">
      <alignment vertical="center" shrinkToFit="1"/>
    </xf>
    <xf numFmtId="38" fontId="7" fillId="0" borderId="0" xfId="5" applyNumberFormat="1" applyFont="1">
      <alignment vertical="center"/>
    </xf>
    <xf numFmtId="38" fontId="9" fillId="0" borderId="55" xfId="1" applyFont="1" applyBorder="1" applyAlignment="1">
      <alignment vertical="center"/>
    </xf>
    <xf numFmtId="38" fontId="7" fillId="0" borderId="12" xfId="6" applyFont="1" applyBorder="1" applyAlignment="1">
      <alignment vertical="center" shrinkToFit="1"/>
    </xf>
    <xf numFmtId="38" fontId="7" fillId="0" borderId="13" xfId="6" applyFont="1" applyBorder="1" applyAlignment="1">
      <alignment vertical="center" shrinkToFit="1"/>
    </xf>
    <xf numFmtId="38" fontId="7" fillId="0" borderId="78" xfId="6" applyFont="1" applyBorder="1" applyAlignment="1">
      <alignment vertical="center" shrinkToFit="1"/>
    </xf>
    <xf numFmtId="38" fontId="7" fillId="0" borderId="79" xfId="6" applyFont="1" applyBorder="1" applyAlignment="1">
      <alignment vertical="center" shrinkToFit="1"/>
    </xf>
    <xf numFmtId="38" fontId="7" fillId="0" borderId="80" xfId="6" applyFont="1" applyBorder="1" applyAlignment="1">
      <alignment vertical="center" shrinkToFit="1"/>
    </xf>
    <xf numFmtId="38" fontId="7" fillId="0" borderId="27" xfId="6" applyFont="1" applyBorder="1" applyAlignment="1">
      <alignment vertical="center" shrinkToFit="1"/>
    </xf>
    <xf numFmtId="38" fontId="7" fillId="0" borderId="23" xfId="6" applyFont="1" applyBorder="1" applyAlignment="1">
      <alignment vertical="center" shrinkToFit="1"/>
    </xf>
    <xf numFmtId="38" fontId="7" fillId="0" borderId="10" xfId="6" applyFont="1" applyBorder="1" applyAlignment="1">
      <alignment vertical="center" shrinkToFit="1"/>
    </xf>
    <xf numFmtId="38" fontId="7" fillId="0" borderId="44" xfId="6" applyFont="1" applyBorder="1" applyAlignment="1">
      <alignment vertical="center" shrinkToFit="1"/>
    </xf>
    <xf numFmtId="38" fontId="7" fillId="0" borderId="7" xfId="6" applyFont="1" applyBorder="1" applyAlignment="1">
      <alignment vertical="center" shrinkToFit="1"/>
    </xf>
    <xf numFmtId="38" fontId="7" fillId="0" borderId="55" xfId="6" applyFont="1" applyBorder="1" applyAlignment="1">
      <alignment vertical="center" shrinkToFit="1"/>
    </xf>
    <xf numFmtId="40" fontId="7" fillId="0" borderId="7" xfId="6" applyNumberFormat="1" applyFont="1" applyBorder="1" applyAlignment="1">
      <alignment vertical="center" shrinkToFit="1"/>
    </xf>
    <xf numFmtId="40" fontId="7" fillId="0" borderId="55" xfId="6" applyNumberFormat="1" applyFont="1" applyBorder="1" applyAlignment="1">
      <alignment vertical="center" shrinkToFit="1"/>
    </xf>
    <xf numFmtId="38" fontId="7" fillId="0" borderId="63" xfId="6" applyFont="1" applyBorder="1" applyAlignment="1">
      <alignment vertical="center" shrinkToFit="1"/>
    </xf>
    <xf numFmtId="38" fontId="7" fillId="0" borderId="61" xfId="6" applyFont="1" applyBorder="1" applyAlignment="1">
      <alignment vertical="center" shrinkToFit="1"/>
    </xf>
    <xf numFmtId="0" fontId="6" fillId="0" borderId="0" xfId="0" applyFont="1" applyBorder="1" applyAlignment="1">
      <alignment horizontal="right" vertical="center"/>
    </xf>
    <xf numFmtId="38" fontId="9" fillId="0" borderId="42" xfId="1" applyFont="1" applyBorder="1" applyAlignment="1">
      <alignment vertical="center"/>
    </xf>
    <xf numFmtId="178" fontId="8" fillId="0" borderId="26" xfId="1" applyNumberFormat="1" applyFont="1" applyBorder="1" applyAlignment="1">
      <alignment vertical="center"/>
    </xf>
    <xf numFmtId="0" fontId="7" fillId="0" borderId="58" xfId="5" applyFont="1" applyFill="1" applyBorder="1" applyAlignment="1">
      <alignment horizontal="center" vertical="center" wrapText="1"/>
    </xf>
    <xf numFmtId="38" fontId="7" fillId="0" borderId="12" xfId="6" applyFont="1" applyFill="1" applyBorder="1" applyAlignment="1">
      <alignment vertical="center" shrinkToFit="1"/>
    </xf>
    <xf numFmtId="38" fontId="7" fillId="0" borderId="79" xfId="6" applyFont="1" applyFill="1" applyBorder="1" applyAlignment="1">
      <alignment vertical="center" shrinkToFit="1"/>
    </xf>
    <xf numFmtId="38" fontId="7" fillId="0" borderId="27" xfId="6" applyFont="1" applyFill="1" applyBorder="1" applyAlignment="1">
      <alignment vertical="center" shrinkToFit="1"/>
    </xf>
    <xf numFmtId="38" fontId="7" fillId="0" borderId="10" xfId="6" applyFont="1" applyFill="1" applyBorder="1" applyAlignment="1">
      <alignment vertical="center" shrinkToFit="1"/>
    </xf>
    <xf numFmtId="38" fontId="7" fillId="0" borderId="7" xfId="6" applyFont="1" applyFill="1" applyBorder="1" applyAlignment="1">
      <alignment vertical="center" shrinkToFit="1"/>
    </xf>
    <xf numFmtId="40" fontId="7" fillId="0" borderId="7" xfId="6" applyNumberFormat="1" applyFont="1" applyFill="1" applyBorder="1" applyAlignment="1">
      <alignment vertical="center" shrinkToFit="1"/>
    </xf>
    <xf numFmtId="38" fontId="7" fillId="0" borderId="63" xfId="6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177" fontId="6" fillId="0" borderId="0" xfId="1" applyNumberFormat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7" fillId="0" borderId="77" xfId="0" applyFont="1" applyBorder="1" applyAlignment="1">
      <alignment horizontal="left" vertical="center"/>
    </xf>
    <xf numFmtId="178" fontId="7" fillId="0" borderId="0" xfId="1" applyNumberFormat="1" applyFont="1" applyBorder="1" applyAlignment="1">
      <alignment vertical="center"/>
    </xf>
    <xf numFmtId="0" fontId="8" fillId="0" borderId="26" xfId="8" applyFont="1" applyBorder="1" applyAlignment="1">
      <alignment vertical="center"/>
    </xf>
    <xf numFmtId="38" fontId="9" fillId="0" borderId="26" xfId="1" applyFont="1" applyBorder="1" applyAlignment="1">
      <alignment vertical="center"/>
    </xf>
    <xf numFmtId="177" fontId="19" fillId="0" borderId="0" xfId="1" applyNumberFormat="1" applyFont="1" applyBorder="1" applyAlignment="1">
      <alignment vertical="center"/>
    </xf>
    <xf numFmtId="0" fontId="7" fillId="0" borderId="86" xfId="5" applyFont="1" applyFill="1" applyBorder="1" applyAlignment="1">
      <alignment horizontal="center" vertical="center" wrapText="1"/>
    </xf>
    <xf numFmtId="38" fontId="7" fillId="0" borderId="0" xfId="6" applyFont="1" applyFill="1" applyBorder="1" applyAlignment="1">
      <alignment vertical="center" shrinkToFit="1"/>
    </xf>
    <xf numFmtId="38" fontId="7" fillId="0" borderId="52" xfId="6" applyFont="1" applyFill="1" applyBorder="1" applyAlignment="1">
      <alignment vertical="center" shrinkToFit="1"/>
    </xf>
    <xf numFmtId="38" fontId="7" fillId="0" borderId="89" xfId="6" applyFont="1" applyFill="1" applyBorder="1" applyAlignment="1">
      <alignment vertical="center" shrinkToFit="1"/>
    </xf>
    <xf numFmtId="0" fontId="7" fillId="0" borderId="10" xfId="5" applyFont="1" applyBorder="1" applyAlignment="1">
      <alignment horizontal="center" vertical="center"/>
    </xf>
    <xf numFmtId="0" fontId="7" fillId="0" borderId="12" xfId="5" applyFont="1" applyBorder="1" applyAlignment="1">
      <alignment horizontal="center" vertical="center"/>
    </xf>
    <xf numFmtId="0" fontId="7" fillId="0" borderId="27" xfId="5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2" fillId="0" borderId="3" xfId="5" applyFont="1" applyBorder="1" applyAlignment="1">
      <alignment horizontal="center" vertical="center"/>
    </xf>
    <xf numFmtId="0" fontId="12" fillId="0" borderId="40" xfId="5" applyFont="1" applyBorder="1" applyAlignment="1">
      <alignment horizontal="center" vertical="center"/>
    </xf>
    <xf numFmtId="0" fontId="12" fillId="0" borderId="34" xfId="5" applyFont="1" applyBorder="1" applyAlignment="1">
      <alignment horizontal="center" vertical="center"/>
    </xf>
    <xf numFmtId="0" fontId="12" fillId="0" borderId="14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2" fillId="0" borderId="65" xfId="5" applyFont="1" applyBorder="1" applyAlignment="1">
      <alignment horizontal="center" vertical="center"/>
    </xf>
    <xf numFmtId="0" fontId="12" fillId="0" borderId="68" xfId="5" applyFont="1" applyBorder="1" applyAlignment="1">
      <alignment horizontal="center" vertical="center"/>
    </xf>
    <xf numFmtId="0" fontId="12" fillId="0" borderId="66" xfId="5" applyFont="1" applyBorder="1" applyAlignment="1">
      <alignment horizontal="center" vertical="center"/>
    </xf>
    <xf numFmtId="0" fontId="12" fillId="0" borderId="38" xfId="7" applyFont="1" applyFill="1" applyBorder="1" applyAlignment="1">
      <alignment horizontal="center" vertical="center"/>
    </xf>
    <xf numFmtId="0" fontId="12" fillId="0" borderId="18" xfId="7" applyFont="1" applyFill="1" applyBorder="1" applyAlignment="1">
      <alignment horizontal="center" vertical="center"/>
    </xf>
    <xf numFmtId="0" fontId="7" fillId="0" borderId="60" xfId="5" applyFont="1" applyBorder="1" applyAlignment="1">
      <alignment horizontal="center" vertical="center" textRotation="255"/>
    </xf>
    <xf numFmtId="0" fontId="7" fillId="0" borderId="7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 textRotation="255"/>
    </xf>
    <xf numFmtId="0" fontId="7" fillId="0" borderId="27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 wrapText="1"/>
    </xf>
    <xf numFmtId="0" fontId="7" fillId="0" borderId="36" xfId="5" applyFont="1" applyBorder="1" applyAlignment="1">
      <alignment horizontal="center" vertical="center"/>
    </xf>
    <xf numFmtId="0" fontId="7" fillId="0" borderId="43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/>
    </xf>
    <xf numFmtId="0" fontId="7" fillId="0" borderId="37" xfId="5" applyFont="1" applyBorder="1" applyAlignment="1">
      <alignment horizontal="center" vertical="center"/>
    </xf>
    <xf numFmtId="0" fontId="7" fillId="0" borderId="41" xfId="5" applyFont="1" applyBorder="1" applyAlignment="1">
      <alignment horizontal="center" vertical="center"/>
    </xf>
    <xf numFmtId="0" fontId="7" fillId="0" borderId="25" xfId="5" applyFont="1" applyBorder="1" applyAlignment="1">
      <alignment horizontal="center" vertical="center"/>
    </xf>
    <xf numFmtId="0" fontId="7" fillId="0" borderId="28" xfId="5" applyFont="1" applyBorder="1" applyAlignment="1">
      <alignment horizontal="center" vertical="center" textRotation="255"/>
    </xf>
    <xf numFmtId="0" fontId="7" fillId="0" borderId="9" xfId="5" applyFont="1" applyBorder="1" applyAlignment="1">
      <alignment horizontal="center" vertical="center" textRotation="255"/>
    </xf>
    <xf numFmtId="0" fontId="7" fillId="0" borderId="10" xfId="5" applyFont="1" applyBorder="1" applyAlignment="1">
      <alignment horizontal="center" vertical="center"/>
    </xf>
    <xf numFmtId="0" fontId="7" fillId="0" borderId="12" xfId="5" applyFont="1" applyBorder="1" applyAlignment="1">
      <alignment horizontal="center" vertical="center"/>
    </xf>
    <xf numFmtId="0" fontId="7" fillId="0" borderId="55" xfId="5" applyFont="1" applyBorder="1" applyAlignment="1">
      <alignment horizontal="center" vertical="center"/>
    </xf>
    <xf numFmtId="0" fontId="7" fillId="0" borderId="51" xfId="5" applyFont="1" applyBorder="1" applyAlignment="1">
      <alignment horizontal="center" vertical="center"/>
    </xf>
    <xf numFmtId="0" fontId="7" fillId="0" borderId="50" xfId="5" applyFont="1" applyBorder="1" applyAlignment="1">
      <alignment horizontal="center" vertical="center"/>
    </xf>
    <xf numFmtId="0" fontId="7" fillId="0" borderId="52" xfId="5" applyFont="1" applyBorder="1" applyAlignment="1">
      <alignment horizontal="center" vertical="center"/>
    </xf>
    <xf numFmtId="0" fontId="7" fillId="0" borderId="28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7" fillId="0" borderId="55" xfId="5" applyFont="1" applyBorder="1" applyAlignment="1">
      <alignment vertical="center"/>
    </xf>
    <xf numFmtId="0" fontId="7" fillId="0" borderId="51" xfId="5" applyFont="1" applyBorder="1" applyAlignment="1">
      <alignment vertical="center"/>
    </xf>
    <xf numFmtId="0" fontId="7" fillId="0" borderId="61" xfId="5" applyFont="1" applyBorder="1" applyAlignment="1">
      <alignment vertical="center"/>
    </xf>
    <xf numFmtId="0" fontId="7" fillId="0" borderId="62" xfId="5" applyFont="1" applyBorder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0" xfId="0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7" fillId="0" borderId="46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right" vertical="center"/>
    </xf>
    <xf numFmtId="0" fontId="6" fillId="0" borderId="43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37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178" fontId="6" fillId="0" borderId="0" xfId="1" applyNumberFormat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8" applyFont="1" applyAlignment="1">
      <alignment vertical="center"/>
    </xf>
    <xf numFmtId="0" fontId="6" fillId="0" borderId="1" xfId="8" applyFont="1" applyBorder="1" applyAlignment="1">
      <alignment horizontal="distributed" vertical="center" justifyLastLine="1"/>
    </xf>
    <xf numFmtId="0" fontId="6" fillId="0" borderId="9" xfId="8" applyFont="1" applyBorder="1" applyAlignment="1">
      <alignment horizontal="distributed" vertical="center" justifyLastLine="1"/>
    </xf>
    <xf numFmtId="0" fontId="6" fillId="0" borderId="6" xfId="8" applyFont="1" applyBorder="1" applyAlignment="1">
      <alignment horizontal="distributed" vertical="center" justifyLastLine="1"/>
    </xf>
    <xf numFmtId="0" fontId="6" fillId="0" borderId="19" xfId="8" applyFont="1" applyBorder="1" applyAlignment="1">
      <alignment horizontal="center" vertical="center"/>
    </xf>
    <xf numFmtId="0" fontId="6" fillId="0" borderId="20" xfId="8" applyFont="1" applyBorder="1" applyAlignment="1">
      <alignment horizontal="center" vertical="center"/>
    </xf>
    <xf numFmtId="0" fontId="6" fillId="0" borderId="21" xfId="8" applyFont="1" applyBorder="1" applyAlignment="1">
      <alignment horizontal="center" vertical="center"/>
    </xf>
    <xf numFmtId="0" fontId="6" fillId="0" borderId="23" xfId="8" applyFont="1" applyBorder="1" applyAlignment="1">
      <alignment horizontal="center" vertical="center"/>
    </xf>
    <xf numFmtId="0" fontId="6" fillId="0" borderId="24" xfId="8" applyFont="1" applyBorder="1" applyAlignment="1">
      <alignment horizontal="center" vertical="center"/>
    </xf>
    <xf numFmtId="0" fontId="6" fillId="0" borderId="25" xfId="8" applyFont="1" applyBorder="1" applyAlignment="1">
      <alignment horizontal="center" vertical="center"/>
    </xf>
    <xf numFmtId="0" fontId="6" fillId="0" borderId="22" xfId="8" applyFont="1" applyBorder="1" applyAlignment="1">
      <alignment horizontal="center" vertical="center" wrapText="1"/>
    </xf>
    <xf numFmtId="0" fontId="6" fillId="0" borderId="12" xfId="8" applyFont="1" applyBorder="1" applyAlignment="1">
      <alignment horizontal="center" vertical="center"/>
    </xf>
    <xf numFmtId="0" fontId="6" fillId="0" borderId="27" xfId="8" applyFont="1" applyBorder="1" applyAlignment="1">
      <alignment horizontal="center" vertical="center"/>
    </xf>
    <xf numFmtId="0" fontId="6" fillId="0" borderId="5" xfId="8" applyFont="1" applyBorder="1" applyAlignment="1">
      <alignment horizontal="center" vertical="center"/>
    </xf>
    <xf numFmtId="0" fontId="6" fillId="0" borderId="26" xfId="8" applyFont="1" applyBorder="1" applyAlignment="1">
      <alignment horizontal="center" vertical="center"/>
    </xf>
    <xf numFmtId="0" fontId="6" fillId="0" borderId="8" xfId="8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87" xfId="5" applyFont="1" applyFill="1" applyBorder="1" applyAlignment="1">
      <alignment horizontal="center" vertical="center" wrapText="1"/>
    </xf>
    <xf numFmtId="38" fontId="7" fillId="0" borderId="88" xfId="6" applyFont="1" applyFill="1" applyBorder="1" applyAlignment="1">
      <alignment vertical="center" shrinkToFit="1"/>
    </xf>
    <xf numFmtId="38" fontId="7" fillId="0" borderId="82" xfId="6" applyFont="1" applyFill="1" applyBorder="1" applyAlignment="1">
      <alignment vertical="center" shrinkToFit="1"/>
    </xf>
    <xf numFmtId="38" fontId="7" fillId="0" borderId="56" xfId="6" applyFont="1" applyFill="1" applyBorder="1" applyAlignment="1">
      <alignment vertical="center" shrinkToFit="1"/>
    </xf>
    <xf numFmtId="38" fontId="7" fillId="0" borderId="29" xfId="6" applyFont="1" applyFill="1" applyBorder="1" applyAlignment="1">
      <alignment vertical="center" shrinkToFit="1"/>
    </xf>
    <xf numFmtId="38" fontId="7" fillId="0" borderId="53" xfId="6" applyFont="1" applyFill="1" applyBorder="1" applyAlignment="1">
      <alignment vertical="center" shrinkToFit="1"/>
    </xf>
    <xf numFmtId="40" fontId="7" fillId="0" borderId="53" xfId="6" applyNumberFormat="1" applyFont="1" applyFill="1" applyBorder="1" applyAlignment="1">
      <alignment vertical="center" shrinkToFit="1"/>
    </xf>
    <xf numFmtId="38" fontId="7" fillId="0" borderId="42" xfId="6" applyFont="1" applyFill="1" applyBorder="1" applyAlignment="1">
      <alignment vertical="center" shrinkToFit="1"/>
    </xf>
    <xf numFmtId="38" fontId="7" fillId="0" borderId="83" xfId="6" applyFont="1" applyFill="1" applyBorder="1" applyAlignment="1">
      <alignment vertical="center" shrinkToFit="1"/>
    </xf>
    <xf numFmtId="0" fontId="12" fillId="0" borderId="15" xfId="0" applyFont="1" applyBorder="1" applyAlignment="1">
      <alignment horizontal="right" vertical="center" shrinkToFit="1"/>
    </xf>
    <xf numFmtId="177" fontId="12" fillId="0" borderId="16" xfId="1" applyNumberFormat="1" applyFont="1" applyBorder="1" applyAlignment="1">
      <alignment vertical="center" shrinkToFit="1"/>
    </xf>
    <xf numFmtId="177" fontId="12" fillId="0" borderId="17" xfId="1" applyNumberFormat="1" applyFont="1" applyBorder="1" applyAlignment="1">
      <alignment vertical="center" shrinkToFit="1"/>
    </xf>
    <xf numFmtId="177" fontId="12" fillId="0" borderId="17" xfId="0" applyNumberFormat="1" applyFont="1" applyBorder="1" applyAlignment="1">
      <alignment horizontal="right" vertical="center" shrinkToFit="1"/>
    </xf>
    <xf numFmtId="177" fontId="12" fillId="0" borderId="18" xfId="1" applyNumberFormat="1" applyFont="1" applyBorder="1" applyAlignment="1">
      <alignment vertical="center" shrinkToFit="1"/>
    </xf>
    <xf numFmtId="0" fontId="7" fillId="0" borderId="84" xfId="0" applyFont="1" applyBorder="1" applyAlignment="1">
      <alignment horizontal="right" vertical="center"/>
    </xf>
    <xf numFmtId="0" fontId="7" fillId="0" borderId="62" xfId="0" applyFont="1" applyBorder="1" applyAlignment="1">
      <alignment horizontal="right" vertical="center"/>
    </xf>
    <xf numFmtId="38" fontId="9" fillId="0" borderId="85" xfId="1" applyFont="1" applyBorder="1" applyAlignment="1">
      <alignment vertical="center"/>
    </xf>
    <xf numFmtId="38" fontId="9" fillId="0" borderId="63" xfId="1" applyFont="1" applyBorder="1" applyAlignment="1">
      <alignment vertical="center"/>
    </xf>
    <xf numFmtId="38" fontId="9" fillId="0" borderId="64" xfId="1" applyFont="1" applyBorder="1" applyAlignment="1">
      <alignment vertical="center"/>
    </xf>
    <xf numFmtId="38" fontId="9" fillId="0" borderId="12" xfId="1" applyFont="1" applyBorder="1" applyAlignment="1">
      <alignment horizontal="right" vertical="center"/>
    </xf>
    <xf numFmtId="182" fontId="9" fillId="0" borderId="12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38" fontId="9" fillId="0" borderId="12" xfId="1" quotePrefix="1" applyFont="1" applyBorder="1" applyAlignment="1">
      <alignment horizontal="right" vertical="center"/>
    </xf>
    <xf numFmtId="182" fontId="9" fillId="0" borderId="26" xfId="0" applyNumberFormat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182" fontId="9" fillId="0" borderId="17" xfId="0" applyNumberFormat="1" applyFont="1" applyBorder="1" applyAlignment="1">
      <alignment horizontal="right" vertical="center"/>
    </xf>
    <xf numFmtId="182" fontId="9" fillId="0" borderId="18" xfId="0" applyNumberFormat="1" applyFont="1" applyBorder="1" applyAlignment="1">
      <alignment horizontal="right" vertical="center"/>
    </xf>
    <xf numFmtId="178" fontId="6" fillId="0" borderId="15" xfId="1" applyNumberFormat="1" applyFont="1" applyBorder="1" applyAlignment="1">
      <alignment horizontal="right" vertical="center"/>
    </xf>
    <xf numFmtId="176" fontId="8" fillId="0" borderId="35" xfId="0" applyNumberFormat="1" applyFont="1" applyBorder="1" applyAlignment="1">
      <alignment horizontal="center" vertical="center"/>
    </xf>
    <xf numFmtId="178" fontId="8" fillId="0" borderId="30" xfId="0" applyNumberFormat="1" applyFont="1" applyBorder="1" applyAlignment="1">
      <alignment vertical="center"/>
    </xf>
    <xf numFmtId="180" fontId="8" fillId="0" borderId="17" xfId="1" applyNumberFormat="1" applyFont="1" applyBorder="1" applyAlignment="1">
      <alignment vertical="center"/>
    </xf>
    <xf numFmtId="178" fontId="8" fillId="0" borderId="35" xfId="1" applyNumberFormat="1" applyFont="1" applyBorder="1" applyAlignment="1">
      <alignment vertical="center"/>
    </xf>
    <xf numFmtId="0" fontId="6" fillId="0" borderId="15" xfId="8" applyFont="1" applyBorder="1" applyAlignment="1">
      <alignment horizontal="right" vertical="center"/>
    </xf>
    <xf numFmtId="0" fontId="8" fillId="0" borderId="17" xfId="8" applyFont="1" applyBorder="1" applyAlignment="1">
      <alignment vertical="center"/>
    </xf>
    <xf numFmtId="176" fontId="8" fillId="0" borderId="17" xfId="8" applyNumberFormat="1" applyFont="1" applyBorder="1" applyAlignment="1">
      <alignment vertical="center"/>
    </xf>
    <xf numFmtId="0" fontId="8" fillId="0" borderId="35" xfId="8" applyFont="1" applyBorder="1" applyAlignment="1">
      <alignment vertical="center"/>
    </xf>
  </cellXfs>
  <cellStyles count="9">
    <cellStyle name="パーセント 2" xfId="2"/>
    <cellStyle name="ハイパーリンク" xfId="4" builtinId="8"/>
    <cellStyle name="桁区切り" xfId="1" builtinId="6"/>
    <cellStyle name="桁区切り 2" xfId="3"/>
    <cellStyle name="桁区切り 3" xfId="6"/>
    <cellStyle name="標準" xfId="0" builtinId="0"/>
    <cellStyle name="標準 2" xfId="5"/>
    <cellStyle name="標準 2 2" xfId="8"/>
    <cellStyle name="標準_2330～2333_鉄道会社【４社】（115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9525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80975" y="923925"/>
          <a:ext cx="117157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view="pageBreakPreview" zoomScale="60" zoomScaleNormal="70" workbookViewId="0">
      <selection activeCell="I23" sqref="I23:K23"/>
    </sheetView>
  </sheetViews>
  <sheetFormatPr defaultColWidth="15.625" defaultRowHeight="21" customHeight="1" x14ac:dyDescent="0.15"/>
  <cols>
    <col min="1" max="1" width="12.25" style="144" customWidth="1"/>
    <col min="2" max="2" width="14.75" style="144" customWidth="1"/>
    <col min="3" max="17" width="15.375" style="144" customWidth="1"/>
    <col min="18" max="16384" width="15.625" style="144"/>
  </cols>
  <sheetData>
    <row r="1" spans="1:17" ht="24" customHeight="1" x14ac:dyDescent="0.15">
      <c r="A1" s="143" t="s">
        <v>191</v>
      </c>
    </row>
    <row r="2" spans="1:17" ht="24" customHeight="1" thickBot="1" x14ac:dyDescent="0.2">
      <c r="Q2" s="145" t="s">
        <v>192</v>
      </c>
    </row>
    <row r="3" spans="1:17" ht="24" customHeight="1" x14ac:dyDescent="0.15">
      <c r="A3" s="297" t="s">
        <v>193</v>
      </c>
      <c r="B3" s="146" t="s">
        <v>194</v>
      </c>
      <c r="C3" s="294" t="s">
        <v>195</v>
      </c>
      <c r="D3" s="292"/>
      <c r="E3" s="293"/>
      <c r="F3" s="294" t="s">
        <v>196</v>
      </c>
      <c r="G3" s="292"/>
      <c r="H3" s="293"/>
      <c r="I3" s="294" t="s">
        <v>197</v>
      </c>
      <c r="J3" s="292"/>
      <c r="K3" s="293"/>
      <c r="L3" s="294" t="s">
        <v>198</v>
      </c>
      <c r="M3" s="292"/>
      <c r="N3" s="293"/>
      <c r="O3" s="292" t="s">
        <v>199</v>
      </c>
      <c r="P3" s="292"/>
      <c r="Q3" s="293"/>
    </row>
    <row r="4" spans="1:17" ht="24" customHeight="1" thickBot="1" x14ac:dyDescent="0.2">
      <c r="A4" s="299"/>
      <c r="B4" s="147" t="s">
        <v>200</v>
      </c>
      <c r="C4" s="148" t="s">
        <v>201</v>
      </c>
      <c r="D4" s="149" t="s">
        <v>202</v>
      </c>
      <c r="E4" s="150" t="s">
        <v>165</v>
      </c>
      <c r="F4" s="148" t="s">
        <v>201</v>
      </c>
      <c r="G4" s="149" t="s">
        <v>202</v>
      </c>
      <c r="H4" s="150" t="s">
        <v>165</v>
      </c>
      <c r="I4" s="148" t="s">
        <v>201</v>
      </c>
      <c r="J4" s="149" t="s">
        <v>202</v>
      </c>
      <c r="K4" s="150" t="s">
        <v>165</v>
      </c>
      <c r="L4" s="148" t="s">
        <v>201</v>
      </c>
      <c r="M4" s="149" t="s">
        <v>202</v>
      </c>
      <c r="N4" s="150" t="s">
        <v>165</v>
      </c>
      <c r="O4" s="151" t="s">
        <v>201</v>
      </c>
      <c r="P4" s="149" t="s">
        <v>202</v>
      </c>
      <c r="Q4" s="150" t="s">
        <v>165</v>
      </c>
    </row>
    <row r="5" spans="1:17" ht="24" customHeight="1" x14ac:dyDescent="0.15">
      <c r="A5" s="297" t="s">
        <v>203</v>
      </c>
      <c r="B5" s="152" t="s">
        <v>204</v>
      </c>
      <c r="C5" s="153">
        <v>219923</v>
      </c>
      <c r="D5" s="154">
        <v>229016</v>
      </c>
      <c r="E5" s="155">
        <f t="shared" ref="E5:E19" si="0">SUM(C5:D5)</f>
        <v>448939</v>
      </c>
      <c r="F5" s="153">
        <v>229218</v>
      </c>
      <c r="G5" s="154">
        <v>238167</v>
      </c>
      <c r="H5" s="155">
        <f t="shared" ref="H5:H19" si="1">SUM(F5:G5)</f>
        <v>467385</v>
      </c>
      <c r="I5" s="156">
        <v>232570</v>
      </c>
      <c r="J5" s="157">
        <v>243150</v>
      </c>
      <c r="K5" s="155">
        <f t="shared" ref="K5:K19" si="2">SUM(I5:J5)</f>
        <v>475720</v>
      </c>
      <c r="L5" s="156">
        <v>219449</v>
      </c>
      <c r="M5" s="157">
        <v>228475</v>
      </c>
      <c r="N5" s="155">
        <f t="shared" ref="N5:N19" si="3">SUM(L5:M5)</f>
        <v>447924</v>
      </c>
      <c r="O5" s="158">
        <v>215319</v>
      </c>
      <c r="P5" s="157">
        <v>218905</v>
      </c>
      <c r="Q5" s="155">
        <f t="shared" ref="Q5:Q19" si="4">SUM(O5:P5)</f>
        <v>434224</v>
      </c>
    </row>
    <row r="6" spans="1:17" ht="24" customHeight="1" x14ac:dyDescent="0.15">
      <c r="A6" s="298"/>
      <c r="B6" s="159" t="s">
        <v>205</v>
      </c>
      <c r="C6" s="160">
        <v>62362</v>
      </c>
      <c r="D6" s="161">
        <v>66628</v>
      </c>
      <c r="E6" s="162">
        <f t="shared" si="0"/>
        <v>128990</v>
      </c>
      <c r="F6" s="160">
        <v>57368</v>
      </c>
      <c r="G6" s="161">
        <v>62916</v>
      </c>
      <c r="H6" s="162">
        <f t="shared" si="1"/>
        <v>120284</v>
      </c>
      <c r="I6" s="163">
        <v>55476</v>
      </c>
      <c r="J6" s="164">
        <v>61113</v>
      </c>
      <c r="K6" s="162">
        <f t="shared" si="2"/>
        <v>116589</v>
      </c>
      <c r="L6" s="163">
        <v>50855</v>
      </c>
      <c r="M6" s="164">
        <v>58530</v>
      </c>
      <c r="N6" s="162">
        <f t="shared" si="3"/>
        <v>109385</v>
      </c>
      <c r="O6" s="165">
        <v>47306</v>
      </c>
      <c r="P6" s="164">
        <v>51408</v>
      </c>
      <c r="Q6" s="166">
        <f t="shared" si="4"/>
        <v>98714</v>
      </c>
    </row>
    <row r="7" spans="1:17" ht="24" customHeight="1" x14ac:dyDescent="0.15">
      <c r="A7" s="298"/>
      <c r="B7" s="159" t="s">
        <v>206</v>
      </c>
      <c r="C7" s="160">
        <v>198792</v>
      </c>
      <c r="D7" s="161">
        <v>216652</v>
      </c>
      <c r="E7" s="162">
        <f t="shared" si="0"/>
        <v>415444</v>
      </c>
      <c r="F7" s="160">
        <v>191314</v>
      </c>
      <c r="G7" s="161">
        <v>205846</v>
      </c>
      <c r="H7" s="162">
        <f t="shared" si="1"/>
        <v>397160</v>
      </c>
      <c r="I7" s="163">
        <v>192502</v>
      </c>
      <c r="J7" s="164">
        <v>208121</v>
      </c>
      <c r="K7" s="162">
        <f t="shared" si="2"/>
        <v>400623</v>
      </c>
      <c r="L7" s="163">
        <v>239418</v>
      </c>
      <c r="M7" s="164">
        <v>246191</v>
      </c>
      <c r="N7" s="162">
        <f t="shared" si="3"/>
        <v>485609</v>
      </c>
      <c r="O7" s="165">
        <v>313958</v>
      </c>
      <c r="P7" s="164">
        <v>321314</v>
      </c>
      <c r="Q7" s="166">
        <f t="shared" si="4"/>
        <v>635272</v>
      </c>
    </row>
    <row r="8" spans="1:17" ht="24" customHeight="1" x14ac:dyDescent="0.15">
      <c r="A8" s="298"/>
      <c r="B8" s="159" t="s">
        <v>207</v>
      </c>
      <c r="C8" s="160">
        <v>103426</v>
      </c>
      <c r="D8" s="161">
        <v>101282</v>
      </c>
      <c r="E8" s="162">
        <f t="shared" si="0"/>
        <v>204708</v>
      </c>
      <c r="F8" s="160">
        <v>105410</v>
      </c>
      <c r="G8" s="161">
        <v>105424</v>
      </c>
      <c r="H8" s="162">
        <f t="shared" si="1"/>
        <v>210834</v>
      </c>
      <c r="I8" s="163">
        <v>115378</v>
      </c>
      <c r="J8" s="164">
        <v>114784</v>
      </c>
      <c r="K8" s="162">
        <f t="shared" si="2"/>
        <v>230162</v>
      </c>
      <c r="L8" s="163">
        <v>117390</v>
      </c>
      <c r="M8" s="164">
        <v>116214</v>
      </c>
      <c r="N8" s="162">
        <f t="shared" si="3"/>
        <v>233604</v>
      </c>
      <c r="O8" s="165">
        <v>129096</v>
      </c>
      <c r="P8" s="164">
        <v>124666</v>
      </c>
      <c r="Q8" s="166">
        <f t="shared" si="4"/>
        <v>253762</v>
      </c>
    </row>
    <row r="9" spans="1:17" ht="24" customHeight="1" x14ac:dyDescent="0.15">
      <c r="A9" s="298"/>
      <c r="B9" s="159" t="s">
        <v>208</v>
      </c>
      <c r="C9" s="160">
        <v>4725</v>
      </c>
      <c r="D9" s="161">
        <v>5370</v>
      </c>
      <c r="E9" s="162">
        <f t="shared" si="0"/>
        <v>10095</v>
      </c>
      <c r="F9" s="160">
        <v>4551</v>
      </c>
      <c r="G9" s="161">
        <v>5291</v>
      </c>
      <c r="H9" s="162">
        <f t="shared" si="1"/>
        <v>9842</v>
      </c>
      <c r="I9" s="163">
        <v>3410</v>
      </c>
      <c r="J9" s="164">
        <v>4095</v>
      </c>
      <c r="K9" s="162">
        <f t="shared" si="2"/>
        <v>7505</v>
      </c>
      <c r="L9" s="163">
        <v>4894</v>
      </c>
      <c r="M9" s="164">
        <v>6043</v>
      </c>
      <c r="N9" s="162">
        <f t="shared" si="3"/>
        <v>10937</v>
      </c>
      <c r="O9" s="165">
        <v>4464</v>
      </c>
      <c r="P9" s="164">
        <v>5351</v>
      </c>
      <c r="Q9" s="166">
        <f t="shared" si="4"/>
        <v>9815</v>
      </c>
    </row>
    <row r="10" spans="1:17" ht="24" customHeight="1" x14ac:dyDescent="0.15">
      <c r="A10" s="298"/>
      <c r="B10" s="159" t="s">
        <v>209</v>
      </c>
      <c r="C10" s="160">
        <v>4098</v>
      </c>
      <c r="D10" s="161">
        <v>5233</v>
      </c>
      <c r="E10" s="162">
        <f t="shared" si="0"/>
        <v>9331</v>
      </c>
      <c r="F10" s="160">
        <v>5944</v>
      </c>
      <c r="G10" s="161">
        <v>7112</v>
      </c>
      <c r="H10" s="162">
        <f t="shared" si="1"/>
        <v>13056</v>
      </c>
      <c r="I10" s="163">
        <v>6646</v>
      </c>
      <c r="J10" s="164">
        <v>7529</v>
      </c>
      <c r="K10" s="162">
        <f t="shared" si="2"/>
        <v>14175</v>
      </c>
      <c r="L10" s="163">
        <v>6428</v>
      </c>
      <c r="M10" s="164">
        <v>7452</v>
      </c>
      <c r="N10" s="162">
        <f t="shared" si="3"/>
        <v>13880</v>
      </c>
      <c r="O10" s="165">
        <v>5137</v>
      </c>
      <c r="P10" s="164">
        <v>6191</v>
      </c>
      <c r="Q10" s="166">
        <f t="shared" si="4"/>
        <v>11328</v>
      </c>
    </row>
    <row r="11" spans="1:17" ht="24" customHeight="1" thickBot="1" x14ac:dyDescent="0.2">
      <c r="A11" s="299"/>
      <c r="B11" s="167" t="s">
        <v>210</v>
      </c>
      <c r="C11" s="168">
        <v>7504</v>
      </c>
      <c r="D11" s="169">
        <v>6551</v>
      </c>
      <c r="E11" s="170">
        <f t="shared" si="0"/>
        <v>14055</v>
      </c>
      <c r="F11" s="168">
        <v>6494</v>
      </c>
      <c r="G11" s="169">
        <v>5872</v>
      </c>
      <c r="H11" s="170">
        <f t="shared" si="1"/>
        <v>12366</v>
      </c>
      <c r="I11" s="171">
        <v>4900</v>
      </c>
      <c r="J11" s="172">
        <v>4540</v>
      </c>
      <c r="K11" s="170">
        <f t="shared" si="2"/>
        <v>9440</v>
      </c>
      <c r="L11" s="171">
        <v>5002</v>
      </c>
      <c r="M11" s="172">
        <v>5045</v>
      </c>
      <c r="N11" s="170">
        <f t="shared" si="3"/>
        <v>10047</v>
      </c>
      <c r="O11" s="173">
        <v>4797</v>
      </c>
      <c r="P11" s="172">
        <v>4753</v>
      </c>
      <c r="Q11" s="174">
        <f t="shared" si="4"/>
        <v>9550</v>
      </c>
    </row>
    <row r="12" spans="1:17" ht="24" customHeight="1" x14ac:dyDescent="0.15">
      <c r="A12" s="298" t="s">
        <v>211</v>
      </c>
      <c r="B12" s="175" t="s">
        <v>212</v>
      </c>
      <c r="C12" s="176">
        <v>173890</v>
      </c>
      <c r="D12" s="177">
        <v>178560</v>
      </c>
      <c r="E12" s="178">
        <f t="shared" si="0"/>
        <v>352450</v>
      </c>
      <c r="F12" s="176">
        <v>170659</v>
      </c>
      <c r="G12" s="177">
        <v>175090</v>
      </c>
      <c r="H12" s="178">
        <f t="shared" si="1"/>
        <v>345749</v>
      </c>
      <c r="I12" s="179">
        <v>175435</v>
      </c>
      <c r="J12" s="180">
        <v>180050</v>
      </c>
      <c r="K12" s="178">
        <f t="shared" si="2"/>
        <v>355485</v>
      </c>
      <c r="L12" s="179">
        <v>169885</v>
      </c>
      <c r="M12" s="180">
        <v>174501</v>
      </c>
      <c r="N12" s="178">
        <f t="shared" si="3"/>
        <v>344386</v>
      </c>
      <c r="O12" s="181">
        <v>169457</v>
      </c>
      <c r="P12" s="180">
        <v>174067</v>
      </c>
      <c r="Q12" s="178">
        <f t="shared" si="4"/>
        <v>343524</v>
      </c>
    </row>
    <row r="13" spans="1:17" ht="24" customHeight="1" x14ac:dyDescent="0.15">
      <c r="A13" s="298"/>
      <c r="B13" s="159" t="s">
        <v>213</v>
      </c>
      <c r="C13" s="160">
        <v>52553</v>
      </c>
      <c r="D13" s="161">
        <v>51111</v>
      </c>
      <c r="E13" s="182">
        <f t="shared" si="0"/>
        <v>103664</v>
      </c>
      <c r="F13" s="160">
        <v>52011</v>
      </c>
      <c r="G13" s="161">
        <v>51703</v>
      </c>
      <c r="H13" s="182">
        <f t="shared" si="1"/>
        <v>103714</v>
      </c>
      <c r="I13" s="183">
        <v>48030</v>
      </c>
      <c r="J13" s="184">
        <v>47227</v>
      </c>
      <c r="K13" s="182">
        <f t="shared" si="2"/>
        <v>95257</v>
      </c>
      <c r="L13" s="183">
        <v>47700</v>
      </c>
      <c r="M13" s="184">
        <v>48678</v>
      </c>
      <c r="N13" s="182">
        <f t="shared" si="3"/>
        <v>96378</v>
      </c>
      <c r="O13" s="185">
        <v>51048</v>
      </c>
      <c r="P13" s="184">
        <v>48072</v>
      </c>
      <c r="Q13" s="178">
        <f t="shared" si="4"/>
        <v>99120</v>
      </c>
    </row>
    <row r="14" spans="1:17" ht="24" customHeight="1" x14ac:dyDescent="0.15">
      <c r="A14" s="298"/>
      <c r="B14" s="159" t="s">
        <v>214</v>
      </c>
      <c r="C14" s="160">
        <v>98164</v>
      </c>
      <c r="D14" s="161">
        <v>99932</v>
      </c>
      <c r="E14" s="182">
        <f t="shared" si="0"/>
        <v>198096</v>
      </c>
      <c r="F14" s="160">
        <v>95757</v>
      </c>
      <c r="G14" s="161">
        <v>98912</v>
      </c>
      <c r="H14" s="182">
        <f t="shared" si="1"/>
        <v>194669</v>
      </c>
      <c r="I14" s="183">
        <v>91122</v>
      </c>
      <c r="J14" s="184">
        <v>93659</v>
      </c>
      <c r="K14" s="182">
        <f t="shared" si="2"/>
        <v>184781</v>
      </c>
      <c r="L14" s="183">
        <v>89715</v>
      </c>
      <c r="M14" s="184">
        <v>91136</v>
      </c>
      <c r="N14" s="182">
        <f t="shared" si="3"/>
        <v>180851</v>
      </c>
      <c r="O14" s="185">
        <v>88392</v>
      </c>
      <c r="P14" s="184">
        <v>89665</v>
      </c>
      <c r="Q14" s="178">
        <f t="shared" si="4"/>
        <v>178057</v>
      </c>
    </row>
    <row r="15" spans="1:17" ht="24" customHeight="1" x14ac:dyDescent="0.15">
      <c r="A15" s="298"/>
      <c r="B15" s="159" t="s">
        <v>215</v>
      </c>
      <c r="C15" s="160">
        <v>17338</v>
      </c>
      <c r="D15" s="161">
        <v>18810</v>
      </c>
      <c r="E15" s="182">
        <f t="shared" si="0"/>
        <v>36148</v>
      </c>
      <c r="F15" s="160">
        <v>14930</v>
      </c>
      <c r="G15" s="161">
        <v>15957</v>
      </c>
      <c r="H15" s="182">
        <f t="shared" si="1"/>
        <v>30887</v>
      </c>
      <c r="I15" s="183">
        <v>16340</v>
      </c>
      <c r="J15" s="184">
        <v>17029</v>
      </c>
      <c r="K15" s="182">
        <f t="shared" si="2"/>
        <v>33369</v>
      </c>
      <c r="L15" s="183">
        <v>15162</v>
      </c>
      <c r="M15" s="184">
        <v>16651</v>
      </c>
      <c r="N15" s="182">
        <f t="shared" si="3"/>
        <v>31813</v>
      </c>
      <c r="O15" s="185">
        <v>13188</v>
      </c>
      <c r="P15" s="184">
        <v>14114</v>
      </c>
      <c r="Q15" s="178">
        <f t="shared" si="4"/>
        <v>27302</v>
      </c>
    </row>
    <row r="16" spans="1:17" ht="24" customHeight="1" x14ac:dyDescent="0.15">
      <c r="A16" s="298"/>
      <c r="B16" s="159" t="s">
        <v>216</v>
      </c>
      <c r="C16" s="160">
        <v>141355</v>
      </c>
      <c r="D16" s="161">
        <v>149404</v>
      </c>
      <c r="E16" s="162">
        <f t="shared" si="0"/>
        <v>290759</v>
      </c>
      <c r="F16" s="160">
        <v>128937</v>
      </c>
      <c r="G16" s="161">
        <v>135944</v>
      </c>
      <c r="H16" s="162">
        <f t="shared" si="1"/>
        <v>264881</v>
      </c>
      <c r="I16" s="163">
        <v>126588</v>
      </c>
      <c r="J16" s="164">
        <v>129495</v>
      </c>
      <c r="K16" s="162">
        <f t="shared" si="2"/>
        <v>256083</v>
      </c>
      <c r="L16" s="163">
        <v>130424</v>
      </c>
      <c r="M16" s="164">
        <v>122333</v>
      </c>
      <c r="N16" s="162">
        <f t="shared" si="3"/>
        <v>252757</v>
      </c>
      <c r="O16" s="165">
        <v>128796</v>
      </c>
      <c r="P16" s="164">
        <v>126104</v>
      </c>
      <c r="Q16" s="166">
        <f t="shared" si="4"/>
        <v>254900</v>
      </c>
    </row>
    <row r="17" spans="1:17" ht="24" customHeight="1" x14ac:dyDescent="0.15">
      <c r="A17" s="298"/>
      <c r="B17" s="159" t="s">
        <v>217</v>
      </c>
      <c r="C17" s="160">
        <v>44845</v>
      </c>
      <c r="D17" s="161">
        <v>46649</v>
      </c>
      <c r="E17" s="162">
        <f t="shared" si="0"/>
        <v>91494</v>
      </c>
      <c r="F17" s="160">
        <v>44164</v>
      </c>
      <c r="G17" s="161">
        <v>46250</v>
      </c>
      <c r="H17" s="162">
        <f t="shared" si="1"/>
        <v>90414</v>
      </c>
      <c r="I17" s="163">
        <v>44371</v>
      </c>
      <c r="J17" s="164">
        <v>45744</v>
      </c>
      <c r="K17" s="162">
        <f t="shared" si="2"/>
        <v>90115</v>
      </c>
      <c r="L17" s="163">
        <v>41058</v>
      </c>
      <c r="M17" s="164">
        <v>43704</v>
      </c>
      <c r="N17" s="162">
        <f t="shared" si="3"/>
        <v>84762</v>
      </c>
      <c r="O17" s="165">
        <v>39410</v>
      </c>
      <c r="P17" s="164">
        <v>41184</v>
      </c>
      <c r="Q17" s="166">
        <f t="shared" si="4"/>
        <v>80594</v>
      </c>
    </row>
    <row r="18" spans="1:17" ht="24" customHeight="1" x14ac:dyDescent="0.15">
      <c r="A18" s="298"/>
      <c r="B18" s="159" t="s">
        <v>218</v>
      </c>
      <c r="C18" s="160">
        <v>791210</v>
      </c>
      <c r="D18" s="161">
        <v>781953</v>
      </c>
      <c r="E18" s="162">
        <f t="shared" si="0"/>
        <v>1573163</v>
      </c>
      <c r="F18" s="160">
        <v>780648</v>
      </c>
      <c r="G18" s="161">
        <v>762324</v>
      </c>
      <c r="H18" s="162">
        <f t="shared" si="1"/>
        <v>1542972</v>
      </c>
      <c r="I18" s="163">
        <v>784744</v>
      </c>
      <c r="J18" s="164">
        <v>770392</v>
      </c>
      <c r="K18" s="162">
        <f t="shared" si="2"/>
        <v>1555136</v>
      </c>
      <c r="L18" s="163">
        <v>778761</v>
      </c>
      <c r="M18" s="164">
        <v>774115</v>
      </c>
      <c r="N18" s="162">
        <f t="shared" si="3"/>
        <v>1552876</v>
      </c>
      <c r="O18" s="165">
        <v>773620</v>
      </c>
      <c r="P18" s="164">
        <v>773522</v>
      </c>
      <c r="Q18" s="166">
        <f t="shared" si="4"/>
        <v>1547142</v>
      </c>
    </row>
    <row r="19" spans="1:17" ht="24" customHeight="1" thickBot="1" x14ac:dyDescent="0.2">
      <c r="A19" s="299"/>
      <c r="B19" s="167" t="s">
        <v>219</v>
      </c>
      <c r="C19" s="160">
        <v>138197</v>
      </c>
      <c r="D19" s="161">
        <v>140233</v>
      </c>
      <c r="E19" s="162">
        <f t="shared" si="0"/>
        <v>278430</v>
      </c>
      <c r="F19" s="160">
        <v>131430</v>
      </c>
      <c r="G19" s="161">
        <v>134301</v>
      </c>
      <c r="H19" s="162">
        <f t="shared" si="1"/>
        <v>265731</v>
      </c>
      <c r="I19" s="163">
        <v>136201</v>
      </c>
      <c r="J19" s="164">
        <v>138911</v>
      </c>
      <c r="K19" s="162">
        <f t="shared" si="2"/>
        <v>275112</v>
      </c>
      <c r="L19" s="163">
        <v>157448</v>
      </c>
      <c r="M19" s="164">
        <v>161883</v>
      </c>
      <c r="N19" s="162">
        <f t="shared" si="3"/>
        <v>319331</v>
      </c>
      <c r="O19" s="165">
        <v>181778</v>
      </c>
      <c r="P19" s="164">
        <v>186955</v>
      </c>
      <c r="Q19" s="166">
        <f t="shared" si="4"/>
        <v>368733</v>
      </c>
    </row>
    <row r="20" spans="1:17" ht="24" customHeight="1" thickBot="1" x14ac:dyDescent="0.2">
      <c r="A20" s="300" t="s">
        <v>220</v>
      </c>
      <c r="B20" s="301"/>
      <c r="C20" s="186">
        <f t="shared" ref="C20:Q20" si="5">SUM(C5:C19)</f>
        <v>2058382</v>
      </c>
      <c r="D20" s="187">
        <f t="shared" si="5"/>
        <v>2097384</v>
      </c>
      <c r="E20" s="188">
        <f t="shared" si="5"/>
        <v>4155766</v>
      </c>
      <c r="F20" s="186">
        <f t="shared" si="5"/>
        <v>2018835</v>
      </c>
      <c r="G20" s="187">
        <f t="shared" si="5"/>
        <v>2051109</v>
      </c>
      <c r="H20" s="188">
        <f t="shared" si="5"/>
        <v>4069944</v>
      </c>
      <c r="I20" s="186">
        <f t="shared" si="5"/>
        <v>2033713</v>
      </c>
      <c r="J20" s="187">
        <f t="shared" si="5"/>
        <v>2065839</v>
      </c>
      <c r="K20" s="188">
        <f t="shared" si="5"/>
        <v>4099552</v>
      </c>
      <c r="L20" s="186">
        <f t="shared" si="5"/>
        <v>2073589</v>
      </c>
      <c r="M20" s="187">
        <f t="shared" si="5"/>
        <v>2100951</v>
      </c>
      <c r="N20" s="188">
        <f t="shared" si="5"/>
        <v>4174540</v>
      </c>
      <c r="O20" s="189">
        <f t="shared" si="5"/>
        <v>2165766</v>
      </c>
      <c r="P20" s="187">
        <f t="shared" si="5"/>
        <v>2186271</v>
      </c>
      <c r="Q20" s="188">
        <f t="shared" si="5"/>
        <v>4352037</v>
      </c>
    </row>
    <row r="21" spans="1:17" ht="9" customHeight="1" x14ac:dyDescent="0.15">
      <c r="A21" s="190"/>
      <c r="B21" s="190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</row>
    <row r="22" spans="1:17" ht="24" customHeight="1" thickBot="1" x14ac:dyDescent="0.2">
      <c r="N22" s="145" t="s">
        <v>192</v>
      </c>
      <c r="Q22" s="145"/>
    </row>
    <row r="23" spans="1:17" ht="24" customHeight="1" x14ac:dyDescent="0.15">
      <c r="A23" s="297" t="s">
        <v>193</v>
      </c>
      <c r="B23" s="146" t="s">
        <v>194</v>
      </c>
      <c r="C23" s="292" t="s">
        <v>221</v>
      </c>
      <c r="D23" s="292"/>
      <c r="E23" s="293"/>
      <c r="F23" s="292" t="s">
        <v>222</v>
      </c>
      <c r="G23" s="292"/>
      <c r="H23" s="293"/>
      <c r="I23" s="292" t="s">
        <v>223</v>
      </c>
      <c r="J23" s="292"/>
      <c r="K23" s="293"/>
      <c r="L23" s="294" t="s">
        <v>224</v>
      </c>
      <c r="M23" s="292"/>
      <c r="N23" s="293"/>
      <c r="O23" s="295"/>
      <c r="P23" s="296"/>
      <c r="Q23" s="296"/>
    </row>
    <row r="24" spans="1:17" ht="24" customHeight="1" thickBot="1" x14ac:dyDescent="0.2">
      <c r="A24" s="299"/>
      <c r="B24" s="147" t="s">
        <v>200</v>
      </c>
      <c r="C24" s="151" t="s">
        <v>201</v>
      </c>
      <c r="D24" s="149" t="s">
        <v>202</v>
      </c>
      <c r="E24" s="150" t="s">
        <v>165</v>
      </c>
      <c r="F24" s="151" t="s">
        <v>201</v>
      </c>
      <c r="G24" s="149" t="s">
        <v>202</v>
      </c>
      <c r="H24" s="150" t="s">
        <v>165</v>
      </c>
      <c r="I24" s="151" t="s">
        <v>201</v>
      </c>
      <c r="J24" s="149" t="s">
        <v>202</v>
      </c>
      <c r="K24" s="150" t="s">
        <v>165</v>
      </c>
      <c r="L24" s="148" t="s">
        <v>201</v>
      </c>
      <c r="M24" s="149" t="s">
        <v>202</v>
      </c>
      <c r="N24" s="150" t="s">
        <v>165</v>
      </c>
      <c r="O24" s="192"/>
      <c r="P24" s="193"/>
      <c r="Q24" s="193"/>
    </row>
    <row r="25" spans="1:17" ht="24" customHeight="1" x14ac:dyDescent="0.15">
      <c r="A25" s="297" t="s">
        <v>203</v>
      </c>
      <c r="B25" s="152" t="s">
        <v>225</v>
      </c>
      <c r="C25" s="158">
        <v>208004</v>
      </c>
      <c r="D25" s="157">
        <v>211986</v>
      </c>
      <c r="E25" s="155">
        <f t="shared" ref="E25:E39" si="6">SUM(C25:D25)</f>
        <v>419990</v>
      </c>
      <c r="F25" s="158">
        <v>211335</v>
      </c>
      <c r="G25" s="157">
        <v>216810</v>
      </c>
      <c r="H25" s="155">
        <f t="shared" ref="H25:H39" si="7">SUM(F25:G25)</f>
        <v>428145</v>
      </c>
      <c r="I25" s="158">
        <v>203305</v>
      </c>
      <c r="J25" s="164">
        <v>205860</v>
      </c>
      <c r="K25" s="155">
        <f t="shared" ref="K25:K39" si="8">SUM(I25:J25)</f>
        <v>409165</v>
      </c>
      <c r="L25" s="156">
        <v>209145</v>
      </c>
      <c r="M25" s="157">
        <v>211700</v>
      </c>
      <c r="N25" s="155">
        <v>420845</v>
      </c>
      <c r="O25" s="194"/>
      <c r="P25" s="191"/>
      <c r="Q25" s="191"/>
    </row>
    <row r="26" spans="1:17" ht="24" customHeight="1" x14ac:dyDescent="0.15">
      <c r="A26" s="298"/>
      <c r="B26" s="159" t="s">
        <v>205</v>
      </c>
      <c r="C26" s="165">
        <v>47513</v>
      </c>
      <c r="D26" s="164">
        <v>50708</v>
      </c>
      <c r="E26" s="166">
        <f t="shared" si="6"/>
        <v>98221</v>
      </c>
      <c r="F26" s="165">
        <v>52560</v>
      </c>
      <c r="G26" s="164">
        <v>55115</v>
      </c>
      <c r="H26" s="166">
        <f t="shared" si="7"/>
        <v>107675</v>
      </c>
      <c r="I26" s="165">
        <v>51830</v>
      </c>
      <c r="J26" s="164">
        <v>52195</v>
      </c>
      <c r="K26" s="166">
        <f t="shared" si="8"/>
        <v>104025</v>
      </c>
      <c r="L26" s="163">
        <v>53290</v>
      </c>
      <c r="M26" s="164">
        <v>54750</v>
      </c>
      <c r="N26" s="162">
        <v>108040</v>
      </c>
      <c r="O26" s="194"/>
      <c r="P26" s="191"/>
      <c r="Q26" s="191"/>
    </row>
    <row r="27" spans="1:17" ht="24" customHeight="1" x14ac:dyDescent="0.15">
      <c r="A27" s="298"/>
      <c r="B27" s="159" t="s">
        <v>206</v>
      </c>
      <c r="C27" s="165">
        <v>304032</v>
      </c>
      <c r="D27" s="164">
        <v>312810</v>
      </c>
      <c r="E27" s="166">
        <f t="shared" si="6"/>
        <v>616842</v>
      </c>
      <c r="F27" s="165">
        <v>310980</v>
      </c>
      <c r="G27" s="164">
        <v>318645</v>
      </c>
      <c r="H27" s="166">
        <f t="shared" si="7"/>
        <v>629625</v>
      </c>
      <c r="I27" s="165">
        <v>306965</v>
      </c>
      <c r="J27" s="164">
        <v>313535</v>
      </c>
      <c r="K27" s="166">
        <f t="shared" si="8"/>
        <v>620500</v>
      </c>
      <c r="L27" s="163">
        <v>304775</v>
      </c>
      <c r="M27" s="164">
        <v>310615</v>
      </c>
      <c r="N27" s="162">
        <v>615390</v>
      </c>
      <c r="O27" s="194"/>
      <c r="P27" s="191"/>
      <c r="Q27" s="191"/>
    </row>
    <row r="28" spans="1:17" ht="24" customHeight="1" x14ac:dyDescent="0.15">
      <c r="A28" s="298"/>
      <c r="B28" s="159" t="s">
        <v>207</v>
      </c>
      <c r="C28" s="165">
        <v>121558</v>
      </c>
      <c r="D28" s="164">
        <v>120851</v>
      </c>
      <c r="E28" s="166">
        <f t="shared" si="6"/>
        <v>242409</v>
      </c>
      <c r="F28" s="165">
        <v>130305</v>
      </c>
      <c r="G28" s="164">
        <v>127385</v>
      </c>
      <c r="H28" s="166">
        <f t="shared" si="7"/>
        <v>257690</v>
      </c>
      <c r="I28" s="165">
        <v>121180</v>
      </c>
      <c r="J28" s="164">
        <v>119355</v>
      </c>
      <c r="K28" s="166">
        <f t="shared" si="8"/>
        <v>240535</v>
      </c>
      <c r="L28" s="163">
        <v>116435</v>
      </c>
      <c r="M28" s="164">
        <v>116800</v>
      </c>
      <c r="N28" s="162">
        <v>233235</v>
      </c>
      <c r="O28" s="194"/>
      <c r="P28" s="191"/>
      <c r="Q28" s="191"/>
    </row>
    <row r="29" spans="1:17" ht="24" customHeight="1" x14ac:dyDescent="0.15">
      <c r="A29" s="298"/>
      <c r="B29" s="159" t="s">
        <v>208</v>
      </c>
      <c r="C29" s="165">
        <v>4655</v>
      </c>
      <c r="D29" s="164">
        <v>5719</v>
      </c>
      <c r="E29" s="166">
        <f t="shared" si="6"/>
        <v>10374</v>
      </c>
      <c r="F29" s="165">
        <v>5475</v>
      </c>
      <c r="G29" s="164">
        <v>6570</v>
      </c>
      <c r="H29" s="166">
        <f t="shared" si="7"/>
        <v>12045</v>
      </c>
      <c r="I29" s="165">
        <v>5840</v>
      </c>
      <c r="J29" s="195">
        <v>6935</v>
      </c>
      <c r="K29" s="166">
        <f t="shared" si="8"/>
        <v>12775</v>
      </c>
      <c r="L29" s="163">
        <v>5840</v>
      </c>
      <c r="M29" s="164">
        <v>6935</v>
      </c>
      <c r="N29" s="162">
        <v>12775</v>
      </c>
      <c r="O29" s="194"/>
      <c r="P29" s="191"/>
      <c r="Q29" s="191"/>
    </row>
    <row r="30" spans="1:17" ht="24" customHeight="1" x14ac:dyDescent="0.15">
      <c r="A30" s="298"/>
      <c r="B30" s="159" t="s">
        <v>209</v>
      </c>
      <c r="C30" s="165">
        <v>5225</v>
      </c>
      <c r="D30" s="164">
        <v>6223</v>
      </c>
      <c r="E30" s="166">
        <f t="shared" si="6"/>
        <v>11448</v>
      </c>
      <c r="F30" s="165">
        <v>4380</v>
      </c>
      <c r="G30" s="164">
        <v>5110</v>
      </c>
      <c r="H30" s="166">
        <f t="shared" si="7"/>
        <v>9490</v>
      </c>
      <c r="I30" s="165">
        <v>4015</v>
      </c>
      <c r="J30" s="184">
        <v>5110</v>
      </c>
      <c r="K30" s="166">
        <f t="shared" si="8"/>
        <v>9125</v>
      </c>
      <c r="L30" s="163">
        <v>4015</v>
      </c>
      <c r="M30" s="164">
        <v>5110</v>
      </c>
      <c r="N30" s="162">
        <v>9125</v>
      </c>
      <c r="O30" s="194"/>
      <c r="P30" s="191"/>
      <c r="Q30" s="191"/>
    </row>
    <row r="31" spans="1:17" ht="24" customHeight="1" thickBot="1" x14ac:dyDescent="0.2">
      <c r="A31" s="299"/>
      <c r="B31" s="167" t="s">
        <v>210</v>
      </c>
      <c r="C31" s="173">
        <v>4650</v>
      </c>
      <c r="D31" s="172">
        <v>4664</v>
      </c>
      <c r="E31" s="174">
        <f t="shared" si="6"/>
        <v>9314</v>
      </c>
      <c r="F31" s="173">
        <v>4015</v>
      </c>
      <c r="G31" s="172">
        <v>4015</v>
      </c>
      <c r="H31" s="174">
        <f t="shared" si="7"/>
        <v>8030</v>
      </c>
      <c r="I31" s="173">
        <v>4380</v>
      </c>
      <c r="J31" s="196">
        <v>4380</v>
      </c>
      <c r="K31" s="174">
        <f t="shared" si="8"/>
        <v>8760</v>
      </c>
      <c r="L31" s="171">
        <v>3650</v>
      </c>
      <c r="M31" s="172">
        <v>3650</v>
      </c>
      <c r="N31" s="170">
        <v>7300</v>
      </c>
      <c r="O31" s="194"/>
      <c r="P31" s="191"/>
      <c r="Q31" s="191"/>
    </row>
    <row r="32" spans="1:17" ht="24" customHeight="1" x14ac:dyDescent="0.15">
      <c r="A32" s="298" t="s">
        <v>211</v>
      </c>
      <c r="B32" s="175" t="s">
        <v>212</v>
      </c>
      <c r="C32" s="181">
        <v>167743</v>
      </c>
      <c r="D32" s="180">
        <v>172199</v>
      </c>
      <c r="E32" s="178">
        <f t="shared" si="6"/>
        <v>339942</v>
      </c>
      <c r="F32" s="181">
        <v>166075</v>
      </c>
      <c r="G32" s="180">
        <v>170455</v>
      </c>
      <c r="H32" s="178">
        <f t="shared" si="7"/>
        <v>336530</v>
      </c>
      <c r="I32" s="181">
        <v>164615</v>
      </c>
      <c r="J32" s="180">
        <v>168630</v>
      </c>
      <c r="K32" s="178">
        <f t="shared" si="8"/>
        <v>333245</v>
      </c>
      <c r="L32" s="179">
        <v>147825</v>
      </c>
      <c r="M32" s="180">
        <v>152205</v>
      </c>
      <c r="N32" s="178">
        <v>300030</v>
      </c>
      <c r="O32" s="197"/>
      <c r="P32" s="198"/>
      <c r="Q32" s="198"/>
    </row>
    <row r="33" spans="1:17" ht="24" customHeight="1" x14ac:dyDescent="0.15">
      <c r="A33" s="298"/>
      <c r="B33" s="159" t="s">
        <v>213</v>
      </c>
      <c r="C33" s="185">
        <v>50397</v>
      </c>
      <c r="D33" s="184">
        <v>49334</v>
      </c>
      <c r="E33" s="178">
        <f t="shared" si="6"/>
        <v>99731</v>
      </c>
      <c r="F33" s="185">
        <v>46720</v>
      </c>
      <c r="G33" s="184">
        <v>45625</v>
      </c>
      <c r="H33" s="178">
        <f t="shared" si="7"/>
        <v>92345</v>
      </c>
      <c r="I33" s="185">
        <v>48910</v>
      </c>
      <c r="J33" s="184">
        <v>47450</v>
      </c>
      <c r="K33" s="178">
        <f t="shared" si="8"/>
        <v>96360</v>
      </c>
      <c r="L33" s="183">
        <v>44530</v>
      </c>
      <c r="M33" s="184">
        <v>43435</v>
      </c>
      <c r="N33" s="182">
        <v>87965</v>
      </c>
      <c r="O33" s="197"/>
      <c r="P33" s="198"/>
      <c r="Q33" s="198"/>
    </row>
    <row r="34" spans="1:17" ht="24" customHeight="1" x14ac:dyDescent="0.15">
      <c r="A34" s="298"/>
      <c r="B34" s="159" t="s">
        <v>214</v>
      </c>
      <c r="C34" s="185">
        <v>90894</v>
      </c>
      <c r="D34" s="184">
        <v>92692</v>
      </c>
      <c r="E34" s="178">
        <f t="shared" si="6"/>
        <v>183586</v>
      </c>
      <c r="F34" s="185">
        <v>85775</v>
      </c>
      <c r="G34" s="184">
        <v>87600</v>
      </c>
      <c r="H34" s="178">
        <f t="shared" si="7"/>
        <v>173375</v>
      </c>
      <c r="I34" s="185">
        <v>90520</v>
      </c>
      <c r="J34" s="164">
        <v>90885</v>
      </c>
      <c r="K34" s="178">
        <f t="shared" si="8"/>
        <v>181405</v>
      </c>
      <c r="L34" s="183">
        <v>91615</v>
      </c>
      <c r="M34" s="184">
        <v>92710</v>
      </c>
      <c r="N34" s="182">
        <v>184325</v>
      </c>
      <c r="O34" s="197"/>
      <c r="P34" s="198"/>
      <c r="Q34" s="198"/>
    </row>
    <row r="35" spans="1:17" ht="24" customHeight="1" x14ac:dyDescent="0.15">
      <c r="A35" s="298"/>
      <c r="B35" s="159" t="s">
        <v>215</v>
      </c>
      <c r="C35" s="185">
        <v>12780</v>
      </c>
      <c r="D35" s="184">
        <v>14103</v>
      </c>
      <c r="E35" s="178">
        <f t="shared" si="6"/>
        <v>26883</v>
      </c>
      <c r="F35" s="185">
        <v>11315</v>
      </c>
      <c r="G35" s="184">
        <v>12410</v>
      </c>
      <c r="H35" s="178">
        <f t="shared" si="7"/>
        <v>23725</v>
      </c>
      <c r="I35" s="185">
        <v>12410</v>
      </c>
      <c r="J35" s="164">
        <v>13505</v>
      </c>
      <c r="K35" s="178">
        <f t="shared" si="8"/>
        <v>25915</v>
      </c>
      <c r="L35" s="183">
        <v>10950</v>
      </c>
      <c r="M35" s="184">
        <v>12410</v>
      </c>
      <c r="N35" s="182">
        <v>23360</v>
      </c>
      <c r="O35" s="197"/>
      <c r="P35" s="198"/>
      <c r="Q35" s="198"/>
    </row>
    <row r="36" spans="1:17" ht="24" customHeight="1" x14ac:dyDescent="0.15">
      <c r="A36" s="298"/>
      <c r="B36" s="159" t="s">
        <v>216</v>
      </c>
      <c r="C36" s="165">
        <v>128857</v>
      </c>
      <c r="D36" s="164">
        <v>125826</v>
      </c>
      <c r="E36" s="166">
        <f t="shared" si="6"/>
        <v>254683</v>
      </c>
      <c r="F36" s="165">
        <v>125560</v>
      </c>
      <c r="G36" s="164">
        <v>123735</v>
      </c>
      <c r="H36" s="166">
        <f t="shared" si="7"/>
        <v>249295</v>
      </c>
      <c r="I36" s="165">
        <v>123370</v>
      </c>
      <c r="J36" s="164">
        <v>120815</v>
      </c>
      <c r="K36" s="166">
        <f t="shared" si="8"/>
        <v>244185</v>
      </c>
      <c r="L36" s="163">
        <v>127385</v>
      </c>
      <c r="M36" s="164">
        <v>124465</v>
      </c>
      <c r="N36" s="162">
        <v>251850</v>
      </c>
      <c r="O36" s="194"/>
      <c r="P36" s="191"/>
      <c r="Q36" s="191"/>
    </row>
    <row r="37" spans="1:17" ht="24" customHeight="1" x14ac:dyDescent="0.15">
      <c r="A37" s="298"/>
      <c r="B37" s="159" t="s">
        <v>217</v>
      </c>
      <c r="C37" s="165">
        <v>38675</v>
      </c>
      <c r="D37" s="164">
        <v>40639</v>
      </c>
      <c r="E37" s="166">
        <f t="shared" si="6"/>
        <v>79314</v>
      </c>
      <c r="F37" s="165">
        <v>43070</v>
      </c>
      <c r="G37" s="164">
        <v>44895</v>
      </c>
      <c r="H37" s="166">
        <f t="shared" si="7"/>
        <v>87965</v>
      </c>
      <c r="I37" s="165">
        <v>47085</v>
      </c>
      <c r="J37" s="164">
        <v>48545</v>
      </c>
      <c r="K37" s="166">
        <f t="shared" si="8"/>
        <v>95630</v>
      </c>
      <c r="L37" s="163">
        <v>47450</v>
      </c>
      <c r="M37" s="164">
        <v>48180</v>
      </c>
      <c r="N37" s="162">
        <v>95630</v>
      </c>
      <c r="O37" s="194"/>
      <c r="P37" s="191"/>
      <c r="Q37" s="191"/>
    </row>
    <row r="38" spans="1:17" ht="24" customHeight="1" x14ac:dyDescent="0.15">
      <c r="A38" s="298"/>
      <c r="B38" s="159" t="s">
        <v>218</v>
      </c>
      <c r="C38" s="165">
        <v>747948</v>
      </c>
      <c r="D38" s="164">
        <v>745643</v>
      </c>
      <c r="E38" s="166">
        <f t="shared" si="6"/>
        <v>1493591</v>
      </c>
      <c r="F38" s="165">
        <v>779640</v>
      </c>
      <c r="G38" s="164">
        <v>775260</v>
      </c>
      <c r="H38" s="166">
        <f t="shared" si="7"/>
        <v>1554900</v>
      </c>
      <c r="I38" s="165">
        <v>814680</v>
      </c>
      <c r="J38" s="164">
        <v>815045</v>
      </c>
      <c r="K38" s="166">
        <f t="shared" si="8"/>
        <v>1629725</v>
      </c>
      <c r="L38" s="163">
        <v>843515</v>
      </c>
      <c r="M38" s="164">
        <v>843880</v>
      </c>
      <c r="N38" s="162">
        <v>1687395</v>
      </c>
      <c r="O38" s="194"/>
      <c r="P38" s="191"/>
      <c r="Q38" s="191"/>
    </row>
    <row r="39" spans="1:17" ht="24" customHeight="1" thickBot="1" x14ac:dyDescent="0.2">
      <c r="A39" s="299"/>
      <c r="B39" s="167" t="s">
        <v>219</v>
      </c>
      <c r="C39" s="165">
        <v>182355</v>
      </c>
      <c r="D39" s="164">
        <v>186526</v>
      </c>
      <c r="E39" s="166">
        <f t="shared" si="6"/>
        <v>368881</v>
      </c>
      <c r="F39" s="165">
        <v>179945</v>
      </c>
      <c r="G39" s="164">
        <v>184325</v>
      </c>
      <c r="H39" s="166">
        <f t="shared" si="7"/>
        <v>364270</v>
      </c>
      <c r="I39" s="165">
        <v>173010</v>
      </c>
      <c r="J39" s="164">
        <v>175930</v>
      </c>
      <c r="K39" s="166">
        <f t="shared" si="8"/>
        <v>348940</v>
      </c>
      <c r="L39" s="163">
        <v>175930</v>
      </c>
      <c r="M39" s="164">
        <v>178120</v>
      </c>
      <c r="N39" s="162">
        <v>354050</v>
      </c>
      <c r="O39" s="194"/>
      <c r="P39" s="191"/>
      <c r="Q39" s="191"/>
    </row>
    <row r="40" spans="1:17" ht="24" customHeight="1" thickBot="1" x14ac:dyDescent="0.2">
      <c r="A40" s="300" t="s">
        <v>220</v>
      </c>
      <c r="B40" s="301"/>
      <c r="C40" s="189">
        <f t="shared" ref="C40:J40" si="9">SUM(C25:C39)</f>
        <v>2115286</v>
      </c>
      <c r="D40" s="187">
        <f t="shared" si="9"/>
        <v>2139923</v>
      </c>
      <c r="E40" s="188">
        <f t="shared" si="9"/>
        <v>4255209</v>
      </c>
      <c r="F40" s="189">
        <f t="shared" si="9"/>
        <v>2157150</v>
      </c>
      <c r="G40" s="187">
        <f t="shared" si="9"/>
        <v>2177955</v>
      </c>
      <c r="H40" s="188">
        <f t="shared" si="9"/>
        <v>4335105</v>
      </c>
      <c r="I40" s="189">
        <f t="shared" si="9"/>
        <v>2172115</v>
      </c>
      <c r="J40" s="187">
        <f t="shared" si="9"/>
        <v>2188175</v>
      </c>
      <c r="K40" s="188">
        <f>SUM(K25:K39)</f>
        <v>4360290</v>
      </c>
      <c r="L40" s="186">
        <f>SUM(L25:L39)</f>
        <v>2186350</v>
      </c>
      <c r="M40" s="187">
        <f>SUM(M25:M39)</f>
        <v>2204965</v>
      </c>
      <c r="N40" s="188">
        <f>SUM(N25:N39)</f>
        <v>4391315</v>
      </c>
      <c r="O40" s="194"/>
      <c r="P40" s="191"/>
      <c r="Q40" s="191"/>
    </row>
    <row r="41" spans="1:17" ht="9.75" customHeight="1" x14ac:dyDescent="0.15">
      <c r="A41" s="190"/>
      <c r="B41" s="190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</row>
    <row r="42" spans="1:17" ht="18" customHeight="1" x14ac:dyDescent="0.15">
      <c r="A42" s="200" t="s">
        <v>262</v>
      </c>
      <c r="B42" s="190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</row>
    <row r="43" spans="1:17" ht="18" customHeight="1" x14ac:dyDescent="0.15">
      <c r="A43" s="201" t="s">
        <v>226</v>
      </c>
      <c r="Q43" s="145"/>
    </row>
  </sheetData>
  <mergeCells count="18">
    <mergeCell ref="O3:Q3"/>
    <mergeCell ref="A3:A4"/>
    <mergeCell ref="C3:E3"/>
    <mergeCell ref="F3:H3"/>
    <mergeCell ref="I3:K3"/>
    <mergeCell ref="L3:N3"/>
    <mergeCell ref="A40:B40"/>
    <mergeCell ref="A5:A11"/>
    <mergeCell ref="A12:A19"/>
    <mergeCell ref="A20:B20"/>
    <mergeCell ref="A23:A24"/>
    <mergeCell ref="I23:K23"/>
    <mergeCell ref="L23:N23"/>
    <mergeCell ref="O23:Q23"/>
    <mergeCell ref="A25:A31"/>
    <mergeCell ref="A32:A39"/>
    <mergeCell ref="C23:E23"/>
    <mergeCell ref="F23:H23"/>
  </mergeCells>
  <phoneticPr fontId="3"/>
  <pageMargins left="0.41" right="0.39" top="0.78" bottom="0.37" header="0.51181102362204722" footer="0.28999999999999998"/>
  <pageSetup paperSize="9" scale="5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view="pageBreakPreview" zoomScale="115" zoomScaleNormal="100" zoomScaleSheetLayoutView="115" workbookViewId="0">
      <pane xSplit="3" ySplit="3" topLeftCell="D49" activePane="bottomRight" state="frozen"/>
      <selection activeCell="I23" sqref="K23"/>
      <selection pane="topRight" activeCell="I23" sqref="K23"/>
      <selection pane="bottomLeft" activeCell="I23" sqref="K23"/>
      <selection pane="bottomRight" activeCell="I23" sqref="K23"/>
    </sheetView>
  </sheetViews>
  <sheetFormatPr defaultColWidth="9" defaultRowHeight="12" x14ac:dyDescent="0.15"/>
  <cols>
    <col min="1" max="1" width="5.625" style="136" customWidth="1"/>
    <col min="2" max="2" width="9.625" style="136" customWidth="1"/>
    <col min="3" max="3" width="5.5" style="136" customWidth="1"/>
    <col min="4" max="20" width="6.875" style="136" customWidth="1"/>
    <col min="21" max="16384" width="9" style="136"/>
  </cols>
  <sheetData>
    <row r="1" spans="1:22" ht="24" customHeight="1" x14ac:dyDescent="0.15">
      <c r="A1" s="135" t="s">
        <v>159</v>
      </c>
    </row>
    <row r="2" spans="1:22" ht="18" customHeight="1" thickBot="1" x14ac:dyDescent="0.2">
      <c r="I2" s="137"/>
      <c r="J2" s="137"/>
      <c r="K2" s="137"/>
      <c r="L2" s="137"/>
      <c r="M2" s="137"/>
      <c r="N2" s="137"/>
      <c r="S2" s="137"/>
      <c r="T2" s="137" t="s">
        <v>160</v>
      </c>
    </row>
    <row r="3" spans="1:22" ht="30" customHeight="1" thickBot="1" x14ac:dyDescent="0.2">
      <c r="A3" s="138" t="s">
        <v>302</v>
      </c>
      <c r="B3" s="139" t="s">
        <v>303</v>
      </c>
      <c r="C3" s="139" t="s">
        <v>304</v>
      </c>
      <c r="D3" s="209" t="s">
        <v>270</v>
      </c>
      <c r="E3" s="209" t="s">
        <v>335</v>
      </c>
      <c r="F3" s="140" t="s">
        <v>271</v>
      </c>
      <c r="G3" s="140" t="s">
        <v>272</v>
      </c>
      <c r="H3" s="140" t="s">
        <v>273</v>
      </c>
      <c r="I3" s="140" t="s">
        <v>274</v>
      </c>
      <c r="J3" s="140" t="s">
        <v>275</v>
      </c>
      <c r="K3" s="140" t="s">
        <v>276</v>
      </c>
      <c r="L3" s="140" t="s">
        <v>277</v>
      </c>
      <c r="M3" s="141" t="s">
        <v>278</v>
      </c>
      <c r="N3" s="140" t="s">
        <v>279</v>
      </c>
      <c r="O3" s="141" t="s">
        <v>280</v>
      </c>
      <c r="P3" s="141" t="s">
        <v>281</v>
      </c>
      <c r="Q3" s="209" t="s">
        <v>282</v>
      </c>
      <c r="R3" s="266" t="s">
        <v>334</v>
      </c>
      <c r="S3" s="283" t="s">
        <v>348</v>
      </c>
      <c r="T3" s="405" t="s">
        <v>349</v>
      </c>
    </row>
    <row r="4" spans="1:22" ht="17.25" customHeight="1" thickTop="1" x14ac:dyDescent="0.15">
      <c r="A4" s="304" t="s">
        <v>161</v>
      </c>
      <c r="B4" s="305" t="s">
        <v>162</v>
      </c>
      <c r="C4" s="288" t="s">
        <v>163</v>
      </c>
      <c r="D4" s="248">
        <v>1701</v>
      </c>
      <c r="E4" s="248">
        <v>1704</v>
      </c>
      <c r="F4" s="248">
        <v>1661</v>
      </c>
      <c r="G4" s="248">
        <v>1622</v>
      </c>
      <c r="H4" s="248">
        <v>1580</v>
      </c>
      <c r="I4" s="248">
        <v>1563</v>
      </c>
      <c r="J4" s="248">
        <v>1546</v>
      </c>
      <c r="K4" s="248">
        <v>1514</v>
      </c>
      <c r="L4" s="248">
        <v>1509</v>
      </c>
      <c r="M4" s="248">
        <v>1527</v>
      </c>
      <c r="N4" s="248">
        <v>1524</v>
      </c>
      <c r="O4" s="249">
        <v>1505</v>
      </c>
      <c r="P4" s="250">
        <v>1509</v>
      </c>
      <c r="Q4" s="248">
        <v>1524</v>
      </c>
      <c r="R4" s="267">
        <v>1524</v>
      </c>
      <c r="S4" s="284">
        <v>1539</v>
      </c>
      <c r="T4" s="406">
        <v>1548</v>
      </c>
    </row>
    <row r="5" spans="1:22" ht="17.25" customHeight="1" x14ac:dyDescent="0.15">
      <c r="A5" s="302"/>
      <c r="B5" s="303"/>
      <c r="C5" s="208" t="s">
        <v>164</v>
      </c>
      <c r="D5" s="251">
        <v>518</v>
      </c>
      <c r="E5" s="251">
        <v>495</v>
      </c>
      <c r="F5" s="251">
        <v>490</v>
      </c>
      <c r="G5" s="251">
        <v>478</v>
      </c>
      <c r="H5" s="251">
        <v>489</v>
      </c>
      <c r="I5" s="251">
        <v>481</v>
      </c>
      <c r="J5" s="251">
        <v>480</v>
      </c>
      <c r="K5" s="251">
        <v>452</v>
      </c>
      <c r="L5" s="251">
        <v>437</v>
      </c>
      <c r="M5" s="251">
        <v>427</v>
      </c>
      <c r="N5" s="251">
        <v>450</v>
      </c>
      <c r="O5" s="252">
        <v>482</v>
      </c>
      <c r="P5" s="251">
        <v>482</v>
      </c>
      <c r="Q5" s="251">
        <v>508</v>
      </c>
      <c r="R5" s="268">
        <v>533</v>
      </c>
      <c r="S5" s="268">
        <v>549</v>
      </c>
      <c r="T5" s="407">
        <v>558</v>
      </c>
    </row>
    <row r="6" spans="1:22" ht="17.25" customHeight="1" x14ac:dyDescent="0.15">
      <c r="A6" s="302"/>
      <c r="B6" s="303"/>
      <c r="C6" s="289" t="s">
        <v>165</v>
      </c>
      <c r="D6" s="253">
        <f t="shared" ref="D6:P6" si="0">D4+D5</f>
        <v>2219</v>
      </c>
      <c r="E6" s="253">
        <f t="shared" si="0"/>
        <v>2199</v>
      </c>
      <c r="F6" s="253">
        <f t="shared" si="0"/>
        <v>2151</v>
      </c>
      <c r="G6" s="253">
        <f t="shared" si="0"/>
        <v>2100</v>
      </c>
      <c r="H6" s="253">
        <f t="shared" si="0"/>
        <v>2069</v>
      </c>
      <c r="I6" s="253">
        <f t="shared" si="0"/>
        <v>2044</v>
      </c>
      <c r="J6" s="253">
        <f t="shared" si="0"/>
        <v>2026</v>
      </c>
      <c r="K6" s="253">
        <f t="shared" si="0"/>
        <v>1966</v>
      </c>
      <c r="L6" s="253">
        <f t="shared" si="0"/>
        <v>1946</v>
      </c>
      <c r="M6" s="253">
        <f t="shared" si="0"/>
        <v>1954</v>
      </c>
      <c r="N6" s="253">
        <f t="shared" si="0"/>
        <v>1974</v>
      </c>
      <c r="O6" s="254">
        <f t="shared" si="0"/>
        <v>1987</v>
      </c>
      <c r="P6" s="253">
        <f t="shared" si="0"/>
        <v>1991</v>
      </c>
      <c r="Q6" s="253">
        <f t="shared" ref="Q6" si="1">Q4+Q5</f>
        <v>2032</v>
      </c>
      <c r="R6" s="269">
        <v>2057</v>
      </c>
      <c r="S6" s="269">
        <v>2088</v>
      </c>
      <c r="T6" s="408">
        <v>2106</v>
      </c>
    </row>
    <row r="7" spans="1:22" ht="17.25" customHeight="1" x14ac:dyDescent="0.15">
      <c r="A7" s="302"/>
      <c r="B7" s="303" t="s">
        <v>166</v>
      </c>
      <c r="C7" s="287" t="s">
        <v>163</v>
      </c>
      <c r="D7" s="255">
        <v>5098</v>
      </c>
      <c r="E7" s="255">
        <v>4936</v>
      </c>
      <c r="F7" s="255">
        <v>4662</v>
      </c>
      <c r="G7" s="255">
        <v>4492</v>
      </c>
      <c r="H7" s="255">
        <v>4342</v>
      </c>
      <c r="I7" s="255">
        <v>4210</v>
      </c>
      <c r="J7" s="255">
        <v>4112</v>
      </c>
      <c r="K7" s="255">
        <v>3992</v>
      </c>
      <c r="L7" s="255">
        <v>3896</v>
      </c>
      <c r="M7" s="255">
        <v>3765</v>
      </c>
      <c r="N7" s="255">
        <v>3706</v>
      </c>
      <c r="O7" s="256">
        <v>3651</v>
      </c>
      <c r="P7" s="255">
        <v>3650</v>
      </c>
      <c r="Q7" s="255">
        <v>3567</v>
      </c>
      <c r="R7" s="270">
        <v>3575</v>
      </c>
      <c r="S7" s="270">
        <v>3573</v>
      </c>
      <c r="T7" s="409">
        <v>3587</v>
      </c>
    </row>
    <row r="8" spans="1:22" ht="17.25" customHeight="1" x14ac:dyDescent="0.15">
      <c r="A8" s="302"/>
      <c r="B8" s="303"/>
      <c r="C8" s="208" t="s">
        <v>164</v>
      </c>
      <c r="D8" s="251">
        <v>40</v>
      </c>
      <c r="E8" s="251">
        <v>37</v>
      </c>
      <c r="F8" s="251">
        <v>41</v>
      </c>
      <c r="G8" s="251">
        <v>42</v>
      </c>
      <c r="H8" s="251">
        <v>51</v>
      </c>
      <c r="I8" s="251">
        <v>55</v>
      </c>
      <c r="J8" s="251">
        <v>56</v>
      </c>
      <c r="K8" s="251">
        <v>50</v>
      </c>
      <c r="L8" s="251">
        <v>44</v>
      </c>
      <c r="M8" s="251">
        <v>43</v>
      </c>
      <c r="N8" s="251">
        <v>34</v>
      </c>
      <c r="O8" s="252">
        <v>38</v>
      </c>
      <c r="P8" s="251">
        <v>38</v>
      </c>
      <c r="Q8" s="251">
        <v>38</v>
      </c>
      <c r="R8" s="268">
        <v>38</v>
      </c>
      <c r="S8" s="268">
        <v>42</v>
      </c>
      <c r="T8" s="407">
        <v>38</v>
      </c>
    </row>
    <row r="9" spans="1:22" ht="17.25" customHeight="1" x14ac:dyDescent="0.15">
      <c r="A9" s="302"/>
      <c r="B9" s="303"/>
      <c r="C9" s="289" t="s">
        <v>165</v>
      </c>
      <c r="D9" s="253">
        <f t="shared" ref="D9:P9" si="2">D7+D8</f>
        <v>5138</v>
      </c>
      <c r="E9" s="253">
        <f t="shared" si="2"/>
        <v>4973</v>
      </c>
      <c r="F9" s="253">
        <f t="shared" si="2"/>
        <v>4703</v>
      </c>
      <c r="G9" s="253">
        <f t="shared" si="2"/>
        <v>4534</v>
      </c>
      <c r="H9" s="253">
        <f t="shared" si="2"/>
        <v>4393</v>
      </c>
      <c r="I9" s="253">
        <f t="shared" si="2"/>
        <v>4265</v>
      </c>
      <c r="J9" s="253">
        <f t="shared" si="2"/>
        <v>4168</v>
      </c>
      <c r="K9" s="253">
        <f t="shared" si="2"/>
        <v>4042</v>
      </c>
      <c r="L9" s="253">
        <f t="shared" si="2"/>
        <v>3940</v>
      </c>
      <c r="M9" s="253">
        <f t="shared" si="2"/>
        <v>3808</v>
      </c>
      <c r="N9" s="253">
        <f t="shared" si="2"/>
        <v>3740</v>
      </c>
      <c r="O9" s="254">
        <f t="shared" si="2"/>
        <v>3689</v>
      </c>
      <c r="P9" s="253">
        <f t="shared" si="2"/>
        <v>3688</v>
      </c>
      <c r="Q9" s="253">
        <f t="shared" ref="Q9" si="3">Q7+Q8</f>
        <v>3605</v>
      </c>
      <c r="R9" s="269">
        <v>3613</v>
      </c>
      <c r="S9" s="269">
        <v>3615</v>
      </c>
      <c r="T9" s="408">
        <v>3625</v>
      </c>
    </row>
    <row r="10" spans="1:22" ht="17.25" customHeight="1" x14ac:dyDescent="0.15">
      <c r="A10" s="302"/>
      <c r="B10" s="303" t="s">
        <v>167</v>
      </c>
      <c r="C10" s="287" t="s">
        <v>163</v>
      </c>
      <c r="D10" s="255">
        <v>6</v>
      </c>
      <c r="E10" s="255">
        <v>7</v>
      </c>
      <c r="F10" s="255">
        <v>3</v>
      </c>
      <c r="G10" s="255">
        <v>3</v>
      </c>
      <c r="H10" s="255">
        <v>4</v>
      </c>
      <c r="I10" s="255">
        <v>5</v>
      </c>
      <c r="J10" s="255">
        <v>4</v>
      </c>
      <c r="K10" s="255">
        <v>4</v>
      </c>
      <c r="L10" s="255">
        <v>4</v>
      </c>
      <c r="M10" s="255">
        <v>7</v>
      </c>
      <c r="N10" s="255">
        <v>8</v>
      </c>
      <c r="O10" s="256">
        <v>8</v>
      </c>
      <c r="P10" s="255">
        <v>11</v>
      </c>
      <c r="Q10" s="255">
        <v>12</v>
      </c>
      <c r="R10" s="270">
        <v>12</v>
      </c>
      <c r="S10" s="270">
        <v>14</v>
      </c>
      <c r="T10" s="409">
        <v>18</v>
      </c>
    </row>
    <row r="11" spans="1:22" ht="17.25" customHeight="1" x14ac:dyDescent="0.15">
      <c r="A11" s="302"/>
      <c r="B11" s="303"/>
      <c r="C11" s="208" t="s">
        <v>164</v>
      </c>
      <c r="D11" s="251">
        <v>71</v>
      </c>
      <c r="E11" s="251">
        <v>79</v>
      </c>
      <c r="F11" s="251">
        <v>77</v>
      </c>
      <c r="G11" s="251">
        <v>70</v>
      </c>
      <c r="H11" s="251">
        <v>66</v>
      </c>
      <c r="I11" s="251">
        <v>68</v>
      </c>
      <c r="J11" s="251">
        <v>64</v>
      </c>
      <c r="K11" s="251">
        <v>62</v>
      </c>
      <c r="L11" s="251">
        <v>64</v>
      </c>
      <c r="M11" s="251">
        <v>70</v>
      </c>
      <c r="N11" s="251">
        <v>86</v>
      </c>
      <c r="O11" s="252">
        <v>83</v>
      </c>
      <c r="P11" s="251">
        <v>80</v>
      </c>
      <c r="Q11" s="251">
        <v>96</v>
      </c>
      <c r="R11" s="268">
        <v>99</v>
      </c>
      <c r="S11" s="268">
        <v>94</v>
      </c>
      <c r="T11" s="407">
        <v>92</v>
      </c>
    </row>
    <row r="12" spans="1:22" ht="17.25" customHeight="1" x14ac:dyDescent="0.15">
      <c r="A12" s="302"/>
      <c r="B12" s="303"/>
      <c r="C12" s="289" t="s">
        <v>165</v>
      </c>
      <c r="D12" s="253">
        <f t="shared" ref="D12:P12" si="4">D10+D11</f>
        <v>77</v>
      </c>
      <c r="E12" s="253">
        <f t="shared" si="4"/>
        <v>86</v>
      </c>
      <c r="F12" s="253">
        <f t="shared" si="4"/>
        <v>80</v>
      </c>
      <c r="G12" s="253">
        <f t="shared" si="4"/>
        <v>73</v>
      </c>
      <c r="H12" s="253">
        <f t="shared" si="4"/>
        <v>70</v>
      </c>
      <c r="I12" s="253">
        <f t="shared" si="4"/>
        <v>73</v>
      </c>
      <c r="J12" s="253">
        <f t="shared" si="4"/>
        <v>68</v>
      </c>
      <c r="K12" s="253">
        <f t="shared" si="4"/>
        <v>66</v>
      </c>
      <c r="L12" s="253">
        <f t="shared" si="4"/>
        <v>68</v>
      </c>
      <c r="M12" s="253">
        <f t="shared" si="4"/>
        <v>77</v>
      </c>
      <c r="N12" s="253">
        <f t="shared" si="4"/>
        <v>94</v>
      </c>
      <c r="O12" s="254">
        <f t="shared" si="4"/>
        <v>91</v>
      </c>
      <c r="P12" s="253">
        <f t="shared" si="4"/>
        <v>91</v>
      </c>
      <c r="Q12" s="253">
        <f t="shared" ref="Q12" si="5">Q10+Q11</f>
        <v>108</v>
      </c>
      <c r="R12" s="269">
        <v>111</v>
      </c>
      <c r="S12" s="269">
        <v>108</v>
      </c>
      <c r="T12" s="408">
        <v>110</v>
      </c>
    </row>
    <row r="13" spans="1:22" ht="17.25" customHeight="1" x14ac:dyDescent="0.15">
      <c r="A13" s="302"/>
      <c r="B13" s="303" t="s">
        <v>168</v>
      </c>
      <c r="C13" s="287" t="s">
        <v>163</v>
      </c>
      <c r="D13" s="255">
        <f t="shared" ref="D13:I14" si="6">D4+D7+D10</f>
        <v>6805</v>
      </c>
      <c r="E13" s="255">
        <f t="shared" si="6"/>
        <v>6647</v>
      </c>
      <c r="F13" s="255">
        <f t="shared" si="6"/>
        <v>6326</v>
      </c>
      <c r="G13" s="255">
        <f t="shared" si="6"/>
        <v>6117</v>
      </c>
      <c r="H13" s="255">
        <f t="shared" si="6"/>
        <v>5926</v>
      </c>
      <c r="I13" s="255">
        <f t="shared" si="6"/>
        <v>5778</v>
      </c>
      <c r="J13" s="255">
        <f>J4+J7+J10</f>
        <v>5662</v>
      </c>
      <c r="K13" s="255">
        <f>K4+K7+K10</f>
        <v>5510</v>
      </c>
      <c r="L13" s="255">
        <v>5409</v>
      </c>
      <c r="M13" s="255">
        <v>5299</v>
      </c>
      <c r="N13" s="255">
        <v>5238</v>
      </c>
      <c r="O13" s="256">
        <v>5164</v>
      </c>
      <c r="P13" s="255">
        <v>5170</v>
      </c>
      <c r="Q13" s="255">
        <v>5103</v>
      </c>
      <c r="R13" s="270">
        <v>5111</v>
      </c>
      <c r="S13" s="270">
        <v>5126</v>
      </c>
      <c r="T13" s="409">
        <v>5153</v>
      </c>
      <c r="U13" s="246"/>
      <c r="V13" s="246"/>
    </row>
    <row r="14" spans="1:22" ht="17.25" customHeight="1" x14ac:dyDescent="0.15">
      <c r="A14" s="302"/>
      <c r="B14" s="303"/>
      <c r="C14" s="208" t="s">
        <v>164</v>
      </c>
      <c r="D14" s="251">
        <f t="shared" si="6"/>
        <v>629</v>
      </c>
      <c r="E14" s="251">
        <f t="shared" si="6"/>
        <v>611</v>
      </c>
      <c r="F14" s="251">
        <f t="shared" si="6"/>
        <v>608</v>
      </c>
      <c r="G14" s="251">
        <f t="shared" si="6"/>
        <v>590</v>
      </c>
      <c r="H14" s="251">
        <f t="shared" si="6"/>
        <v>606</v>
      </c>
      <c r="I14" s="251">
        <f t="shared" si="6"/>
        <v>604</v>
      </c>
      <c r="J14" s="251">
        <f>J5+J8+J11</f>
        <v>600</v>
      </c>
      <c r="K14" s="251">
        <f>K5+K8+K11</f>
        <v>564</v>
      </c>
      <c r="L14" s="251">
        <v>545</v>
      </c>
      <c r="M14" s="251">
        <v>540</v>
      </c>
      <c r="N14" s="251">
        <v>570</v>
      </c>
      <c r="O14" s="252">
        <v>603</v>
      </c>
      <c r="P14" s="251">
        <v>600</v>
      </c>
      <c r="Q14" s="251">
        <v>642</v>
      </c>
      <c r="R14" s="268">
        <v>670</v>
      </c>
      <c r="S14" s="268">
        <v>685</v>
      </c>
      <c r="T14" s="407">
        <v>688</v>
      </c>
      <c r="U14" s="246"/>
      <c r="V14" s="246"/>
    </row>
    <row r="15" spans="1:22" ht="17.25" customHeight="1" x14ac:dyDescent="0.15">
      <c r="A15" s="302"/>
      <c r="B15" s="303"/>
      <c r="C15" s="289" t="s">
        <v>165</v>
      </c>
      <c r="D15" s="253">
        <f t="shared" ref="D15:O15" si="7">SUM(D13:D14)</f>
        <v>7434</v>
      </c>
      <c r="E15" s="253">
        <f t="shared" si="7"/>
        <v>7258</v>
      </c>
      <c r="F15" s="253">
        <f t="shared" si="7"/>
        <v>6934</v>
      </c>
      <c r="G15" s="253">
        <f t="shared" si="7"/>
        <v>6707</v>
      </c>
      <c r="H15" s="253">
        <f t="shared" si="7"/>
        <v>6532</v>
      </c>
      <c r="I15" s="253">
        <f t="shared" si="7"/>
        <v>6382</v>
      </c>
      <c r="J15" s="253">
        <f t="shared" si="7"/>
        <v>6262</v>
      </c>
      <c r="K15" s="253">
        <f t="shared" si="7"/>
        <v>6074</v>
      </c>
      <c r="L15" s="253">
        <f t="shared" si="7"/>
        <v>5954</v>
      </c>
      <c r="M15" s="253">
        <f t="shared" si="7"/>
        <v>5839</v>
      </c>
      <c r="N15" s="253">
        <f t="shared" si="7"/>
        <v>5808</v>
      </c>
      <c r="O15" s="254">
        <f t="shared" si="7"/>
        <v>5767</v>
      </c>
      <c r="P15" s="253">
        <f t="shared" ref="P15" si="8">SUM(P13:P14)</f>
        <v>5770</v>
      </c>
      <c r="Q15" s="253">
        <f t="shared" ref="Q15" si="9">SUM(Q13:Q14)</f>
        <v>5745</v>
      </c>
      <c r="R15" s="269">
        <v>5781</v>
      </c>
      <c r="S15" s="269">
        <v>5811</v>
      </c>
      <c r="T15" s="408">
        <v>5841</v>
      </c>
      <c r="U15" s="246"/>
      <c r="V15" s="246"/>
    </row>
    <row r="16" spans="1:22" ht="17.25" customHeight="1" x14ac:dyDescent="0.15">
      <c r="A16" s="302" t="s">
        <v>169</v>
      </c>
      <c r="B16" s="303" t="s">
        <v>162</v>
      </c>
      <c r="C16" s="287" t="s">
        <v>163</v>
      </c>
      <c r="D16" s="255">
        <v>21</v>
      </c>
      <c r="E16" s="255">
        <v>18</v>
      </c>
      <c r="F16" s="255">
        <v>20</v>
      </c>
      <c r="G16" s="255">
        <v>19</v>
      </c>
      <c r="H16" s="255">
        <v>21</v>
      </c>
      <c r="I16" s="255">
        <v>18</v>
      </c>
      <c r="J16" s="255">
        <v>18</v>
      </c>
      <c r="K16" s="255">
        <v>17</v>
      </c>
      <c r="L16" s="255">
        <v>15</v>
      </c>
      <c r="M16" s="255">
        <v>16</v>
      </c>
      <c r="N16" s="255">
        <v>14</v>
      </c>
      <c r="O16" s="256">
        <v>14</v>
      </c>
      <c r="P16" s="255">
        <v>15</v>
      </c>
      <c r="Q16" s="255">
        <v>15</v>
      </c>
      <c r="R16" s="270">
        <v>14</v>
      </c>
      <c r="S16" s="286">
        <v>13</v>
      </c>
      <c r="T16" s="409">
        <v>13</v>
      </c>
    </row>
    <row r="17" spans="1:22" ht="17.25" customHeight="1" x14ac:dyDescent="0.15">
      <c r="A17" s="302"/>
      <c r="B17" s="303"/>
      <c r="C17" s="208" t="s">
        <v>164</v>
      </c>
      <c r="D17" s="251">
        <v>121</v>
      </c>
      <c r="E17" s="251">
        <v>118</v>
      </c>
      <c r="F17" s="251">
        <v>124</v>
      </c>
      <c r="G17" s="251">
        <v>124</v>
      </c>
      <c r="H17" s="251">
        <v>124</v>
      </c>
      <c r="I17" s="251">
        <v>112</v>
      </c>
      <c r="J17" s="251">
        <v>108</v>
      </c>
      <c r="K17" s="251">
        <v>110</v>
      </c>
      <c r="L17" s="251">
        <v>113</v>
      </c>
      <c r="M17" s="251">
        <v>120</v>
      </c>
      <c r="N17" s="251">
        <v>126</v>
      </c>
      <c r="O17" s="252">
        <v>133</v>
      </c>
      <c r="P17" s="251">
        <v>134</v>
      </c>
      <c r="Q17" s="251">
        <v>129</v>
      </c>
      <c r="R17" s="268">
        <v>129</v>
      </c>
      <c r="S17" s="268">
        <v>125</v>
      </c>
      <c r="T17" s="407">
        <v>124</v>
      </c>
    </row>
    <row r="18" spans="1:22" ht="17.25" customHeight="1" x14ac:dyDescent="0.15">
      <c r="A18" s="302"/>
      <c r="B18" s="303"/>
      <c r="C18" s="289" t="s">
        <v>165</v>
      </c>
      <c r="D18" s="253">
        <f t="shared" ref="D18:P18" si="10">D16+D17</f>
        <v>142</v>
      </c>
      <c r="E18" s="253">
        <f t="shared" si="10"/>
        <v>136</v>
      </c>
      <c r="F18" s="253">
        <f t="shared" si="10"/>
        <v>144</v>
      </c>
      <c r="G18" s="253">
        <f t="shared" si="10"/>
        <v>143</v>
      </c>
      <c r="H18" s="253">
        <f t="shared" si="10"/>
        <v>145</v>
      </c>
      <c r="I18" s="253">
        <f t="shared" si="10"/>
        <v>130</v>
      </c>
      <c r="J18" s="253">
        <f t="shared" si="10"/>
        <v>126</v>
      </c>
      <c r="K18" s="253">
        <f t="shared" si="10"/>
        <v>127</v>
      </c>
      <c r="L18" s="253">
        <f t="shared" si="10"/>
        <v>128</v>
      </c>
      <c r="M18" s="253">
        <f t="shared" si="10"/>
        <v>136</v>
      </c>
      <c r="N18" s="253">
        <f t="shared" si="10"/>
        <v>140</v>
      </c>
      <c r="O18" s="254">
        <f t="shared" si="10"/>
        <v>147</v>
      </c>
      <c r="P18" s="253">
        <f t="shared" si="10"/>
        <v>149</v>
      </c>
      <c r="Q18" s="253">
        <f t="shared" ref="Q18" si="11">Q16+Q17</f>
        <v>144</v>
      </c>
      <c r="R18" s="269">
        <v>143</v>
      </c>
      <c r="S18" s="269">
        <v>138</v>
      </c>
      <c r="T18" s="408">
        <v>137</v>
      </c>
    </row>
    <row r="19" spans="1:22" ht="17.25" customHeight="1" x14ac:dyDescent="0.15">
      <c r="A19" s="302"/>
      <c r="B19" s="303" t="s">
        <v>166</v>
      </c>
      <c r="C19" s="287" t="s">
        <v>163</v>
      </c>
      <c r="D19" s="255">
        <v>240</v>
      </c>
      <c r="E19" s="255">
        <v>230</v>
      </c>
      <c r="F19" s="255">
        <v>230</v>
      </c>
      <c r="G19" s="255">
        <v>228</v>
      </c>
      <c r="H19" s="255">
        <v>215</v>
      </c>
      <c r="I19" s="255">
        <v>205</v>
      </c>
      <c r="J19" s="255">
        <v>200</v>
      </c>
      <c r="K19" s="255">
        <v>197</v>
      </c>
      <c r="L19" s="255">
        <v>196</v>
      </c>
      <c r="M19" s="255">
        <v>189</v>
      </c>
      <c r="N19" s="255">
        <v>189</v>
      </c>
      <c r="O19" s="256">
        <v>185</v>
      </c>
      <c r="P19" s="255">
        <v>177</v>
      </c>
      <c r="Q19" s="255">
        <v>170</v>
      </c>
      <c r="R19" s="270">
        <v>165</v>
      </c>
      <c r="S19" s="270">
        <v>154</v>
      </c>
      <c r="T19" s="409">
        <v>146</v>
      </c>
    </row>
    <row r="20" spans="1:22" ht="17.25" customHeight="1" x14ac:dyDescent="0.15">
      <c r="A20" s="302"/>
      <c r="B20" s="303"/>
      <c r="C20" s="208" t="s">
        <v>164</v>
      </c>
      <c r="D20" s="251">
        <v>42</v>
      </c>
      <c r="E20" s="251">
        <v>44</v>
      </c>
      <c r="F20" s="251">
        <v>43</v>
      </c>
      <c r="G20" s="251">
        <v>37</v>
      </c>
      <c r="H20" s="251">
        <v>37</v>
      </c>
      <c r="I20" s="251">
        <v>36</v>
      </c>
      <c r="J20" s="251">
        <v>37</v>
      </c>
      <c r="K20" s="251">
        <v>38</v>
      </c>
      <c r="L20" s="251">
        <v>41</v>
      </c>
      <c r="M20" s="251">
        <v>39</v>
      </c>
      <c r="N20" s="251">
        <v>40</v>
      </c>
      <c r="O20" s="252">
        <v>39</v>
      </c>
      <c r="P20" s="251">
        <v>43</v>
      </c>
      <c r="Q20" s="251">
        <v>42</v>
      </c>
      <c r="R20" s="268">
        <v>44</v>
      </c>
      <c r="S20" s="268">
        <v>39</v>
      </c>
      <c r="T20" s="407">
        <v>42</v>
      </c>
    </row>
    <row r="21" spans="1:22" ht="17.25" customHeight="1" x14ac:dyDescent="0.15">
      <c r="A21" s="302"/>
      <c r="B21" s="303"/>
      <c r="C21" s="289" t="s">
        <v>165</v>
      </c>
      <c r="D21" s="253">
        <f t="shared" ref="D21:P21" si="12">D19+D20</f>
        <v>282</v>
      </c>
      <c r="E21" s="253">
        <f t="shared" si="12"/>
        <v>274</v>
      </c>
      <c r="F21" s="253">
        <f t="shared" si="12"/>
        <v>273</v>
      </c>
      <c r="G21" s="253">
        <f t="shared" si="12"/>
        <v>265</v>
      </c>
      <c r="H21" s="253">
        <f t="shared" si="12"/>
        <v>252</v>
      </c>
      <c r="I21" s="253">
        <f t="shared" si="12"/>
        <v>241</v>
      </c>
      <c r="J21" s="253">
        <f t="shared" si="12"/>
        <v>237</v>
      </c>
      <c r="K21" s="253">
        <f t="shared" si="12"/>
        <v>235</v>
      </c>
      <c r="L21" s="253">
        <f t="shared" si="12"/>
        <v>237</v>
      </c>
      <c r="M21" s="253">
        <f t="shared" si="12"/>
        <v>228</v>
      </c>
      <c r="N21" s="253">
        <f t="shared" si="12"/>
        <v>229</v>
      </c>
      <c r="O21" s="254">
        <f t="shared" si="12"/>
        <v>224</v>
      </c>
      <c r="P21" s="253">
        <f t="shared" si="12"/>
        <v>220</v>
      </c>
      <c r="Q21" s="253">
        <f t="shared" ref="Q21" si="13">Q19+Q20</f>
        <v>212</v>
      </c>
      <c r="R21" s="269">
        <v>209</v>
      </c>
      <c r="S21" s="269">
        <v>193</v>
      </c>
      <c r="T21" s="408">
        <v>188</v>
      </c>
    </row>
    <row r="22" spans="1:22" ht="17.25" customHeight="1" x14ac:dyDescent="0.15">
      <c r="A22" s="302"/>
      <c r="B22" s="303" t="s">
        <v>168</v>
      </c>
      <c r="C22" s="287" t="s">
        <v>163</v>
      </c>
      <c r="D22" s="255">
        <f t="shared" ref="D22:I23" si="14">D16+D19</f>
        <v>261</v>
      </c>
      <c r="E22" s="255">
        <f t="shared" si="14"/>
        <v>248</v>
      </c>
      <c r="F22" s="255">
        <f t="shared" si="14"/>
        <v>250</v>
      </c>
      <c r="G22" s="255">
        <f t="shared" si="14"/>
        <v>247</v>
      </c>
      <c r="H22" s="255">
        <f t="shared" si="14"/>
        <v>236</v>
      </c>
      <c r="I22" s="255">
        <f t="shared" si="14"/>
        <v>223</v>
      </c>
      <c r="J22" s="255">
        <f>J16+J19</f>
        <v>218</v>
      </c>
      <c r="K22" s="255">
        <f>K16+K19</f>
        <v>214</v>
      </c>
      <c r="L22" s="255">
        <v>211</v>
      </c>
      <c r="M22" s="255">
        <v>205</v>
      </c>
      <c r="N22" s="255">
        <v>203</v>
      </c>
      <c r="O22" s="256">
        <v>199</v>
      </c>
      <c r="P22" s="255">
        <v>192</v>
      </c>
      <c r="Q22" s="255">
        <v>185</v>
      </c>
      <c r="R22" s="270">
        <v>179</v>
      </c>
      <c r="S22" s="270">
        <v>167</v>
      </c>
      <c r="T22" s="409">
        <v>159</v>
      </c>
      <c r="U22" s="246"/>
      <c r="V22" s="246"/>
    </row>
    <row r="23" spans="1:22" ht="17.25" customHeight="1" x14ac:dyDescent="0.15">
      <c r="A23" s="302"/>
      <c r="B23" s="303"/>
      <c r="C23" s="208" t="s">
        <v>164</v>
      </c>
      <c r="D23" s="251">
        <f t="shared" si="14"/>
        <v>163</v>
      </c>
      <c r="E23" s="251">
        <f t="shared" si="14"/>
        <v>162</v>
      </c>
      <c r="F23" s="251">
        <f t="shared" si="14"/>
        <v>167</v>
      </c>
      <c r="G23" s="251">
        <f t="shared" si="14"/>
        <v>161</v>
      </c>
      <c r="H23" s="251">
        <f t="shared" si="14"/>
        <v>161</v>
      </c>
      <c r="I23" s="251">
        <f t="shared" si="14"/>
        <v>148</v>
      </c>
      <c r="J23" s="251">
        <f>J17+J20</f>
        <v>145</v>
      </c>
      <c r="K23" s="251">
        <f>K17+K20</f>
        <v>148</v>
      </c>
      <c r="L23" s="251">
        <v>154</v>
      </c>
      <c r="M23" s="251">
        <v>159</v>
      </c>
      <c r="N23" s="251">
        <v>166</v>
      </c>
      <c r="O23" s="252">
        <v>172</v>
      </c>
      <c r="P23" s="251">
        <v>177</v>
      </c>
      <c r="Q23" s="251">
        <v>171</v>
      </c>
      <c r="R23" s="268">
        <v>173</v>
      </c>
      <c r="S23" s="268">
        <v>164</v>
      </c>
      <c r="T23" s="407">
        <v>166</v>
      </c>
      <c r="U23" s="246"/>
      <c r="V23" s="246"/>
    </row>
    <row r="24" spans="1:22" ht="17.25" customHeight="1" x14ac:dyDescent="0.15">
      <c r="A24" s="302"/>
      <c r="B24" s="303"/>
      <c r="C24" s="289" t="s">
        <v>165</v>
      </c>
      <c r="D24" s="253">
        <f t="shared" ref="D24:P24" si="15">SUM(D22:D23)</f>
        <v>424</v>
      </c>
      <c r="E24" s="253">
        <f t="shared" si="15"/>
        <v>410</v>
      </c>
      <c r="F24" s="253">
        <f t="shared" si="15"/>
        <v>417</v>
      </c>
      <c r="G24" s="253">
        <f t="shared" si="15"/>
        <v>408</v>
      </c>
      <c r="H24" s="253">
        <f t="shared" si="15"/>
        <v>397</v>
      </c>
      <c r="I24" s="253">
        <f t="shared" si="15"/>
        <v>371</v>
      </c>
      <c r="J24" s="253">
        <f t="shared" si="15"/>
        <v>363</v>
      </c>
      <c r="K24" s="253">
        <f t="shared" si="15"/>
        <v>362</v>
      </c>
      <c r="L24" s="253">
        <f t="shared" si="15"/>
        <v>365</v>
      </c>
      <c r="M24" s="253">
        <f t="shared" si="15"/>
        <v>364</v>
      </c>
      <c r="N24" s="253">
        <f t="shared" si="15"/>
        <v>369</v>
      </c>
      <c r="O24" s="254">
        <f t="shared" si="15"/>
        <v>371</v>
      </c>
      <c r="P24" s="253">
        <f t="shared" si="15"/>
        <v>369</v>
      </c>
      <c r="Q24" s="253">
        <f t="shared" ref="Q24" si="16">SUM(Q22:Q23)</f>
        <v>356</v>
      </c>
      <c r="R24" s="269">
        <v>352</v>
      </c>
      <c r="S24" s="269">
        <v>331</v>
      </c>
      <c r="T24" s="408">
        <v>325</v>
      </c>
      <c r="U24" s="246"/>
      <c r="V24" s="246"/>
    </row>
    <row r="25" spans="1:22" ht="17.25" customHeight="1" x14ac:dyDescent="0.15">
      <c r="A25" s="302" t="s">
        <v>170</v>
      </c>
      <c r="B25" s="303" t="s">
        <v>162</v>
      </c>
      <c r="C25" s="287" t="s">
        <v>163</v>
      </c>
      <c r="D25" s="255">
        <v>12049</v>
      </c>
      <c r="E25" s="255">
        <v>12010</v>
      </c>
      <c r="F25" s="255">
        <v>12003</v>
      </c>
      <c r="G25" s="255">
        <v>12094</v>
      </c>
      <c r="H25" s="255">
        <v>12285</v>
      </c>
      <c r="I25" s="255">
        <v>12570</v>
      </c>
      <c r="J25" s="255">
        <v>12865</v>
      </c>
      <c r="K25" s="255">
        <v>13108</v>
      </c>
      <c r="L25" s="255">
        <v>13356</v>
      </c>
      <c r="M25" s="255">
        <v>13751</v>
      </c>
      <c r="N25" s="255">
        <v>14288</v>
      </c>
      <c r="O25" s="256">
        <v>14914</v>
      </c>
      <c r="P25" s="255">
        <v>15392</v>
      </c>
      <c r="Q25" s="255">
        <v>15957</v>
      </c>
      <c r="R25" s="270">
        <v>16527</v>
      </c>
      <c r="S25" s="270">
        <v>16920</v>
      </c>
      <c r="T25" s="409">
        <v>17317</v>
      </c>
    </row>
    <row r="26" spans="1:22" ht="17.25" customHeight="1" x14ac:dyDescent="0.15">
      <c r="A26" s="302"/>
      <c r="B26" s="303"/>
      <c r="C26" s="208" t="s">
        <v>164</v>
      </c>
      <c r="D26" s="251">
        <v>23</v>
      </c>
      <c r="E26" s="251">
        <v>26</v>
      </c>
      <c r="F26" s="251">
        <v>27</v>
      </c>
      <c r="G26" s="251">
        <v>27</v>
      </c>
      <c r="H26" s="251">
        <v>29</v>
      </c>
      <c r="I26" s="251">
        <v>29</v>
      </c>
      <c r="J26" s="251">
        <v>33</v>
      </c>
      <c r="K26" s="251">
        <v>31</v>
      </c>
      <c r="L26" s="251">
        <v>33</v>
      </c>
      <c r="M26" s="251">
        <v>33</v>
      </c>
      <c r="N26" s="251">
        <v>31</v>
      </c>
      <c r="O26" s="252">
        <v>35</v>
      </c>
      <c r="P26" s="251">
        <v>42</v>
      </c>
      <c r="Q26" s="251">
        <v>46</v>
      </c>
      <c r="R26" s="268">
        <v>44</v>
      </c>
      <c r="S26" s="268">
        <v>43</v>
      </c>
      <c r="T26" s="407">
        <v>44</v>
      </c>
    </row>
    <row r="27" spans="1:22" ht="17.25" customHeight="1" x14ac:dyDescent="0.15">
      <c r="A27" s="302"/>
      <c r="B27" s="303"/>
      <c r="C27" s="289" t="s">
        <v>165</v>
      </c>
      <c r="D27" s="253">
        <f t="shared" ref="D27:P27" si="17">D25+D26</f>
        <v>12072</v>
      </c>
      <c r="E27" s="253">
        <f t="shared" si="17"/>
        <v>12036</v>
      </c>
      <c r="F27" s="253">
        <f t="shared" si="17"/>
        <v>12030</v>
      </c>
      <c r="G27" s="253">
        <f t="shared" si="17"/>
        <v>12121</v>
      </c>
      <c r="H27" s="253">
        <f t="shared" si="17"/>
        <v>12314</v>
      </c>
      <c r="I27" s="253">
        <f t="shared" si="17"/>
        <v>12599</v>
      </c>
      <c r="J27" s="253">
        <f t="shared" si="17"/>
        <v>12898</v>
      </c>
      <c r="K27" s="253">
        <f t="shared" si="17"/>
        <v>13139</v>
      </c>
      <c r="L27" s="253">
        <f t="shared" si="17"/>
        <v>13389</v>
      </c>
      <c r="M27" s="253">
        <f t="shared" si="17"/>
        <v>13784</v>
      </c>
      <c r="N27" s="253">
        <f t="shared" si="17"/>
        <v>14319</v>
      </c>
      <c r="O27" s="254">
        <f t="shared" si="17"/>
        <v>14949</v>
      </c>
      <c r="P27" s="253">
        <f t="shared" si="17"/>
        <v>15434</v>
      </c>
      <c r="Q27" s="253">
        <f t="shared" ref="Q27" si="18">Q25+Q26</f>
        <v>16003</v>
      </c>
      <c r="R27" s="269">
        <v>16571</v>
      </c>
      <c r="S27" s="269">
        <v>16963</v>
      </c>
      <c r="T27" s="408">
        <v>17361</v>
      </c>
    </row>
    <row r="28" spans="1:22" ht="17.25" customHeight="1" x14ac:dyDescent="0.15">
      <c r="A28" s="302"/>
      <c r="B28" s="303" t="s">
        <v>166</v>
      </c>
      <c r="C28" s="287" t="s">
        <v>163</v>
      </c>
      <c r="D28" s="255">
        <v>23089</v>
      </c>
      <c r="E28" s="255">
        <v>22413</v>
      </c>
      <c r="F28" s="255">
        <v>21810</v>
      </c>
      <c r="G28" s="255">
        <v>21390</v>
      </c>
      <c r="H28" s="255">
        <v>20920</v>
      </c>
      <c r="I28" s="255">
        <v>20596</v>
      </c>
      <c r="J28" s="255">
        <v>20232</v>
      </c>
      <c r="K28" s="255">
        <v>19773</v>
      </c>
      <c r="L28" s="255">
        <v>19437</v>
      </c>
      <c r="M28" s="255">
        <v>19031</v>
      </c>
      <c r="N28" s="255">
        <v>18776</v>
      </c>
      <c r="O28" s="256">
        <v>18342</v>
      </c>
      <c r="P28" s="255">
        <v>17880</v>
      </c>
      <c r="Q28" s="255">
        <v>17437</v>
      </c>
      <c r="R28" s="270">
        <v>17077</v>
      </c>
      <c r="S28" s="270">
        <v>16708</v>
      </c>
      <c r="T28" s="409">
        <v>16401</v>
      </c>
    </row>
    <row r="29" spans="1:22" ht="17.25" customHeight="1" x14ac:dyDescent="0.15">
      <c r="A29" s="302"/>
      <c r="B29" s="303"/>
      <c r="C29" s="208" t="s">
        <v>164</v>
      </c>
      <c r="D29" s="251">
        <v>213</v>
      </c>
      <c r="E29" s="251">
        <v>208</v>
      </c>
      <c r="F29" s="251">
        <v>205</v>
      </c>
      <c r="G29" s="251">
        <v>200</v>
      </c>
      <c r="H29" s="251">
        <v>178</v>
      </c>
      <c r="I29" s="251">
        <v>175</v>
      </c>
      <c r="J29" s="251">
        <v>164</v>
      </c>
      <c r="K29" s="251">
        <v>164</v>
      </c>
      <c r="L29" s="251">
        <v>163</v>
      </c>
      <c r="M29" s="251">
        <v>163</v>
      </c>
      <c r="N29" s="251">
        <v>164</v>
      </c>
      <c r="O29" s="252">
        <v>160</v>
      </c>
      <c r="P29" s="251">
        <v>154</v>
      </c>
      <c r="Q29" s="251">
        <v>143</v>
      </c>
      <c r="R29" s="268">
        <v>142</v>
      </c>
      <c r="S29" s="268">
        <v>142</v>
      </c>
      <c r="T29" s="407">
        <v>141</v>
      </c>
    </row>
    <row r="30" spans="1:22" ht="17.25" customHeight="1" x14ac:dyDescent="0.15">
      <c r="A30" s="302"/>
      <c r="B30" s="303"/>
      <c r="C30" s="289" t="s">
        <v>165</v>
      </c>
      <c r="D30" s="253">
        <f t="shared" ref="D30:P30" si="19">D28+D29</f>
        <v>23302</v>
      </c>
      <c r="E30" s="253">
        <f t="shared" si="19"/>
        <v>22621</v>
      </c>
      <c r="F30" s="253">
        <f t="shared" si="19"/>
        <v>22015</v>
      </c>
      <c r="G30" s="253">
        <f t="shared" si="19"/>
        <v>21590</v>
      </c>
      <c r="H30" s="253">
        <f t="shared" si="19"/>
        <v>21098</v>
      </c>
      <c r="I30" s="253">
        <f t="shared" si="19"/>
        <v>20771</v>
      </c>
      <c r="J30" s="253">
        <f t="shared" si="19"/>
        <v>20396</v>
      </c>
      <c r="K30" s="253">
        <f t="shared" si="19"/>
        <v>19937</v>
      </c>
      <c r="L30" s="253">
        <f t="shared" si="19"/>
        <v>19600</v>
      </c>
      <c r="M30" s="253">
        <f t="shared" si="19"/>
        <v>19194</v>
      </c>
      <c r="N30" s="253">
        <f t="shared" si="19"/>
        <v>18940</v>
      </c>
      <c r="O30" s="254">
        <f t="shared" si="19"/>
        <v>18502</v>
      </c>
      <c r="P30" s="253">
        <f t="shared" si="19"/>
        <v>18034</v>
      </c>
      <c r="Q30" s="253">
        <f t="shared" ref="Q30" si="20">Q28+Q29</f>
        <v>17580</v>
      </c>
      <c r="R30" s="269">
        <v>17219</v>
      </c>
      <c r="S30" s="269">
        <v>16850</v>
      </c>
      <c r="T30" s="408">
        <v>16542</v>
      </c>
    </row>
    <row r="31" spans="1:22" ht="17.25" customHeight="1" x14ac:dyDescent="0.15">
      <c r="A31" s="302"/>
      <c r="B31" s="303" t="s">
        <v>168</v>
      </c>
      <c r="C31" s="287" t="s">
        <v>163</v>
      </c>
      <c r="D31" s="255">
        <f t="shared" ref="D31:I32" si="21">D25+D28</f>
        <v>35138</v>
      </c>
      <c r="E31" s="255">
        <f t="shared" si="21"/>
        <v>34423</v>
      </c>
      <c r="F31" s="255">
        <f t="shared" si="21"/>
        <v>33813</v>
      </c>
      <c r="G31" s="255">
        <f t="shared" si="21"/>
        <v>33484</v>
      </c>
      <c r="H31" s="255">
        <f t="shared" si="21"/>
        <v>33205</v>
      </c>
      <c r="I31" s="255">
        <f t="shared" si="21"/>
        <v>33166</v>
      </c>
      <c r="J31" s="255">
        <f>J25+J28</f>
        <v>33097</v>
      </c>
      <c r="K31" s="255">
        <f>K25+K28</f>
        <v>32881</v>
      </c>
      <c r="L31" s="255">
        <v>32793</v>
      </c>
      <c r="M31" s="255">
        <v>32782</v>
      </c>
      <c r="N31" s="255">
        <v>33064</v>
      </c>
      <c r="O31" s="256">
        <v>33256</v>
      </c>
      <c r="P31" s="255">
        <v>33272</v>
      </c>
      <c r="Q31" s="255">
        <v>33394</v>
      </c>
      <c r="R31" s="270">
        <v>33604</v>
      </c>
      <c r="S31" s="270">
        <v>33628</v>
      </c>
      <c r="T31" s="409">
        <v>33718</v>
      </c>
      <c r="U31" s="246"/>
      <c r="V31" s="246"/>
    </row>
    <row r="32" spans="1:22" ht="17.25" customHeight="1" x14ac:dyDescent="0.15">
      <c r="A32" s="302"/>
      <c r="B32" s="303"/>
      <c r="C32" s="208" t="s">
        <v>164</v>
      </c>
      <c r="D32" s="251">
        <f t="shared" si="21"/>
        <v>236</v>
      </c>
      <c r="E32" s="251">
        <f t="shared" si="21"/>
        <v>234</v>
      </c>
      <c r="F32" s="251">
        <f t="shared" si="21"/>
        <v>232</v>
      </c>
      <c r="G32" s="251">
        <f t="shared" si="21"/>
        <v>227</v>
      </c>
      <c r="H32" s="251">
        <f t="shared" si="21"/>
        <v>207</v>
      </c>
      <c r="I32" s="251">
        <f t="shared" si="21"/>
        <v>204</v>
      </c>
      <c r="J32" s="251">
        <f>J26+J29</f>
        <v>197</v>
      </c>
      <c r="K32" s="251">
        <f>K26+K29</f>
        <v>195</v>
      </c>
      <c r="L32" s="251">
        <v>196</v>
      </c>
      <c r="M32" s="251">
        <v>196</v>
      </c>
      <c r="N32" s="251">
        <v>195</v>
      </c>
      <c r="O32" s="252">
        <v>195</v>
      </c>
      <c r="P32" s="251">
        <v>196</v>
      </c>
      <c r="Q32" s="251">
        <v>189</v>
      </c>
      <c r="R32" s="268">
        <v>186</v>
      </c>
      <c r="S32" s="268">
        <v>185</v>
      </c>
      <c r="T32" s="407">
        <v>185</v>
      </c>
      <c r="U32" s="246"/>
      <c r="V32" s="246"/>
    </row>
    <row r="33" spans="1:22" ht="17.25" customHeight="1" x14ac:dyDescent="0.15">
      <c r="A33" s="302"/>
      <c r="B33" s="303"/>
      <c r="C33" s="289" t="s">
        <v>165</v>
      </c>
      <c r="D33" s="253">
        <f t="shared" ref="D33:P33" si="22">SUM(D31:D32)</f>
        <v>35374</v>
      </c>
      <c r="E33" s="253">
        <f t="shared" si="22"/>
        <v>34657</v>
      </c>
      <c r="F33" s="253">
        <f t="shared" si="22"/>
        <v>34045</v>
      </c>
      <c r="G33" s="253">
        <f t="shared" si="22"/>
        <v>33711</v>
      </c>
      <c r="H33" s="253">
        <f t="shared" si="22"/>
        <v>33412</v>
      </c>
      <c r="I33" s="253">
        <f t="shared" si="22"/>
        <v>33370</v>
      </c>
      <c r="J33" s="253">
        <f t="shared" si="22"/>
        <v>33294</v>
      </c>
      <c r="K33" s="253">
        <f t="shared" si="22"/>
        <v>33076</v>
      </c>
      <c r="L33" s="253">
        <f t="shared" si="22"/>
        <v>32989</v>
      </c>
      <c r="M33" s="253">
        <f t="shared" si="22"/>
        <v>32978</v>
      </c>
      <c r="N33" s="253">
        <f t="shared" si="22"/>
        <v>33259</v>
      </c>
      <c r="O33" s="254">
        <f t="shared" si="22"/>
        <v>33451</v>
      </c>
      <c r="P33" s="253">
        <f t="shared" si="22"/>
        <v>33468</v>
      </c>
      <c r="Q33" s="253">
        <f t="shared" ref="Q33" si="23">SUM(Q31:Q32)</f>
        <v>33583</v>
      </c>
      <c r="R33" s="269">
        <v>33790</v>
      </c>
      <c r="S33" s="269">
        <v>33813</v>
      </c>
      <c r="T33" s="408">
        <v>33903</v>
      </c>
      <c r="U33" s="246"/>
      <c r="V33" s="246"/>
    </row>
    <row r="34" spans="1:22" ht="17.25" customHeight="1" x14ac:dyDescent="0.15">
      <c r="A34" s="302" t="s">
        <v>171</v>
      </c>
      <c r="B34" s="306" t="s">
        <v>172</v>
      </c>
      <c r="C34" s="287" t="s">
        <v>163</v>
      </c>
      <c r="D34" s="255"/>
      <c r="E34" s="255">
        <v>1254</v>
      </c>
      <c r="F34" s="255">
        <v>1232</v>
      </c>
      <c r="G34" s="255">
        <v>1198</v>
      </c>
      <c r="H34" s="255">
        <v>1173</v>
      </c>
      <c r="I34" s="255">
        <v>1146</v>
      </c>
      <c r="J34" s="255">
        <v>1137</v>
      </c>
      <c r="K34" s="255">
        <v>1142</v>
      </c>
      <c r="L34" s="255">
        <v>1173</v>
      </c>
      <c r="M34" s="255">
        <v>1179</v>
      </c>
      <c r="N34" s="255">
        <v>1210</v>
      </c>
      <c r="O34" s="256">
        <v>1188</v>
      </c>
      <c r="P34" s="255">
        <v>1213</v>
      </c>
      <c r="Q34" s="255">
        <v>1211</v>
      </c>
      <c r="R34" s="270">
        <v>1219</v>
      </c>
      <c r="S34" s="270">
        <v>1219</v>
      </c>
      <c r="T34" s="409">
        <v>1218</v>
      </c>
    </row>
    <row r="35" spans="1:22" ht="17.25" customHeight="1" x14ac:dyDescent="0.15">
      <c r="A35" s="302"/>
      <c r="B35" s="306"/>
      <c r="C35" s="208" t="s">
        <v>164</v>
      </c>
      <c r="D35" s="251"/>
      <c r="E35" s="251">
        <v>349</v>
      </c>
      <c r="F35" s="251">
        <v>328</v>
      </c>
      <c r="G35" s="251">
        <v>320</v>
      </c>
      <c r="H35" s="251">
        <v>318</v>
      </c>
      <c r="I35" s="251">
        <v>295</v>
      </c>
      <c r="J35" s="251">
        <v>288</v>
      </c>
      <c r="K35" s="251">
        <v>300</v>
      </c>
      <c r="L35" s="251">
        <v>299</v>
      </c>
      <c r="M35" s="251">
        <v>291</v>
      </c>
      <c r="N35" s="251">
        <v>289</v>
      </c>
      <c r="O35" s="252">
        <v>287</v>
      </c>
      <c r="P35" s="251">
        <v>290</v>
      </c>
      <c r="Q35" s="251">
        <v>303</v>
      </c>
      <c r="R35" s="268">
        <v>306</v>
      </c>
      <c r="S35" s="268">
        <v>304</v>
      </c>
      <c r="T35" s="407">
        <v>302</v>
      </c>
    </row>
    <row r="36" spans="1:22" ht="17.25" customHeight="1" x14ac:dyDescent="0.15">
      <c r="A36" s="302"/>
      <c r="B36" s="306"/>
      <c r="C36" s="289" t="s">
        <v>165</v>
      </c>
      <c r="D36" s="253"/>
      <c r="E36" s="253">
        <f t="shared" ref="E36:P36" si="24">E34+E35</f>
        <v>1603</v>
      </c>
      <c r="F36" s="253">
        <f t="shared" si="24"/>
        <v>1560</v>
      </c>
      <c r="G36" s="253">
        <f t="shared" si="24"/>
        <v>1518</v>
      </c>
      <c r="H36" s="253">
        <f t="shared" si="24"/>
        <v>1491</v>
      </c>
      <c r="I36" s="253">
        <f t="shared" si="24"/>
        <v>1441</v>
      </c>
      <c r="J36" s="253">
        <f t="shared" si="24"/>
        <v>1425</v>
      </c>
      <c r="K36" s="253">
        <f t="shared" si="24"/>
        <v>1442</v>
      </c>
      <c r="L36" s="253">
        <f t="shared" si="24"/>
        <v>1472</v>
      </c>
      <c r="M36" s="253">
        <f t="shared" si="24"/>
        <v>1470</v>
      </c>
      <c r="N36" s="253">
        <f t="shared" si="24"/>
        <v>1499</v>
      </c>
      <c r="O36" s="254">
        <f t="shared" si="24"/>
        <v>1475</v>
      </c>
      <c r="P36" s="253">
        <f t="shared" si="24"/>
        <v>1503</v>
      </c>
      <c r="Q36" s="253">
        <f t="shared" ref="Q36" si="25">Q34+Q35</f>
        <v>1514</v>
      </c>
      <c r="R36" s="269">
        <v>1525</v>
      </c>
      <c r="S36" s="269">
        <v>1523</v>
      </c>
      <c r="T36" s="408">
        <v>1520</v>
      </c>
    </row>
    <row r="37" spans="1:22" ht="17.25" customHeight="1" x14ac:dyDescent="0.15">
      <c r="A37" s="302"/>
      <c r="B37" s="306" t="s">
        <v>173</v>
      </c>
      <c r="C37" s="287" t="s">
        <v>163</v>
      </c>
      <c r="D37" s="255">
        <v>135</v>
      </c>
      <c r="E37" s="255">
        <v>136</v>
      </c>
      <c r="F37" s="255">
        <v>139</v>
      </c>
      <c r="G37" s="255">
        <v>139</v>
      </c>
      <c r="H37" s="255">
        <v>140</v>
      </c>
      <c r="I37" s="255">
        <v>146</v>
      </c>
      <c r="J37" s="255">
        <v>146</v>
      </c>
      <c r="K37" s="255">
        <v>139</v>
      </c>
      <c r="L37" s="255">
        <v>155</v>
      </c>
      <c r="M37" s="255">
        <v>158</v>
      </c>
      <c r="N37" s="255">
        <v>158</v>
      </c>
      <c r="O37" s="256">
        <v>160</v>
      </c>
      <c r="P37" s="255">
        <v>164</v>
      </c>
      <c r="Q37" s="255">
        <v>166</v>
      </c>
      <c r="R37" s="270">
        <v>168</v>
      </c>
      <c r="S37" s="270">
        <v>168</v>
      </c>
      <c r="T37" s="409">
        <v>174</v>
      </c>
    </row>
    <row r="38" spans="1:22" ht="17.25" customHeight="1" x14ac:dyDescent="0.15">
      <c r="A38" s="302"/>
      <c r="B38" s="306"/>
      <c r="C38" s="208" t="s">
        <v>164</v>
      </c>
      <c r="D38" s="251">
        <v>4</v>
      </c>
      <c r="E38" s="251">
        <v>4</v>
      </c>
      <c r="F38" s="251">
        <v>4</v>
      </c>
      <c r="G38" s="251">
        <v>3</v>
      </c>
      <c r="H38" s="251">
        <v>2</v>
      </c>
      <c r="I38" s="251">
        <v>2</v>
      </c>
      <c r="J38" s="251">
        <v>1</v>
      </c>
      <c r="K38" s="251">
        <v>1</v>
      </c>
      <c r="L38" s="251">
        <v>1</v>
      </c>
      <c r="M38" s="251">
        <v>1</v>
      </c>
      <c r="N38" s="251">
        <v>1</v>
      </c>
      <c r="O38" s="252">
        <v>1</v>
      </c>
      <c r="P38" s="251">
        <v>1</v>
      </c>
      <c r="Q38" s="251">
        <v>1</v>
      </c>
      <c r="R38" s="268">
        <v>1</v>
      </c>
      <c r="S38" s="268">
        <v>1</v>
      </c>
      <c r="T38" s="407">
        <v>1</v>
      </c>
    </row>
    <row r="39" spans="1:22" ht="17.25" customHeight="1" x14ac:dyDescent="0.15">
      <c r="A39" s="302"/>
      <c r="B39" s="306"/>
      <c r="C39" s="289" t="s">
        <v>165</v>
      </c>
      <c r="D39" s="253">
        <f t="shared" ref="D39:P39" si="26">D37+D38</f>
        <v>139</v>
      </c>
      <c r="E39" s="253">
        <f t="shared" si="26"/>
        <v>140</v>
      </c>
      <c r="F39" s="253">
        <f t="shared" si="26"/>
        <v>143</v>
      </c>
      <c r="G39" s="253">
        <f t="shared" si="26"/>
        <v>142</v>
      </c>
      <c r="H39" s="253">
        <f t="shared" si="26"/>
        <v>142</v>
      </c>
      <c r="I39" s="253">
        <f t="shared" si="26"/>
        <v>148</v>
      </c>
      <c r="J39" s="253">
        <f t="shared" si="26"/>
        <v>147</v>
      </c>
      <c r="K39" s="253">
        <f t="shared" si="26"/>
        <v>140</v>
      </c>
      <c r="L39" s="253">
        <f t="shared" si="26"/>
        <v>156</v>
      </c>
      <c r="M39" s="253">
        <f t="shared" si="26"/>
        <v>159</v>
      </c>
      <c r="N39" s="253">
        <f t="shared" si="26"/>
        <v>159</v>
      </c>
      <c r="O39" s="254">
        <f t="shared" si="26"/>
        <v>161</v>
      </c>
      <c r="P39" s="253">
        <f t="shared" si="26"/>
        <v>165</v>
      </c>
      <c r="Q39" s="253">
        <f t="shared" ref="Q39" si="27">Q37+Q38</f>
        <v>167</v>
      </c>
      <c r="R39" s="269">
        <v>169</v>
      </c>
      <c r="S39" s="269">
        <v>169</v>
      </c>
      <c r="T39" s="408">
        <v>175</v>
      </c>
    </row>
    <row r="40" spans="1:22" ht="17.25" customHeight="1" x14ac:dyDescent="0.15">
      <c r="A40" s="302"/>
      <c r="B40" s="303" t="s">
        <v>168</v>
      </c>
      <c r="C40" s="287" t="s">
        <v>163</v>
      </c>
      <c r="D40" s="255">
        <f t="shared" ref="D40:I41" si="28">D34+D37</f>
        <v>135</v>
      </c>
      <c r="E40" s="255">
        <f t="shared" si="28"/>
        <v>1390</v>
      </c>
      <c r="F40" s="255">
        <f t="shared" si="28"/>
        <v>1371</v>
      </c>
      <c r="G40" s="255">
        <f t="shared" si="28"/>
        <v>1337</v>
      </c>
      <c r="H40" s="255">
        <f t="shared" si="28"/>
        <v>1313</v>
      </c>
      <c r="I40" s="255">
        <f t="shared" si="28"/>
        <v>1292</v>
      </c>
      <c r="J40" s="255">
        <f>J34+J37</f>
        <v>1283</v>
      </c>
      <c r="K40" s="255">
        <f>K34+K37</f>
        <v>1281</v>
      </c>
      <c r="L40" s="255">
        <v>1328</v>
      </c>
      <c r="M40" s="255">
        <v>1337</v>
      </c>
      <c r="N40" s="255">
        <v>1368</v>
      </c>
      <c r="O40" s="256">
        <v>1348</v>
      </c>
      <c r="P40" s="255">
        <v>1377</v>
      </c>
      <c r="Q40" s="255">
        <v>1377</v>
      </c>
      <c r="R40" s="270">
        <v>1387</v>
      </c>
      <c r="S40" s="270">
        <v>1387</v>
      </c>
      <c r="T40" s="409">
        <v>1392</v>
      </c>
      <c r="U40" s="246"/>
      <c r="V40" s="246"/>
    </row>
    <row r="41" spans="1:22" ht="17.25" customHeight="1" x14ac:dyDescent="0.15">
      <c r="A41" s="302"/>
      <c r="B41" s="303"/>
      <c r="C41" s="208" t="s">
        <v>164</v>
      </c>
      <c r="D41" s="251">
        <f t="shared" si="28"/>
        <v>4</v>
      </c>
      <c r="E41" s="251">
        <f t="shared" si="28"/>
        <v>353</v>
      </c>
      <c r="F41" s="251">
        <f t="shared" si="28"/>
        <v>332</v>
      </c>
      <c r="G41" s="251">
        <f t="shared" si="28"/>
        <v>323</v>
      </c>
      <c r="H41" s="251">
        <f t="shared" si="28"/>
        <v>320</v>
      </c>
      <c r="I41" s="251">
        <f t="shared" si="28"/>
        <v>297</v>
      </c>
      <c r="J41" s="251">
        <f>J35+J38</f>
        <v>289</v>
      </c>
      <c r="K41" s="251">
        <f>K35+K38</f>
        <v>301</v>
      </c>
      <c r="L41" s="251">
        <v>300</v>
      </c>
      <c r="M41" s="251">
        <v>292</v>
      </c>
      <c r="N41" s="251">
        <v>290</v>
      </c>
      <c r="O41" s="252">
        <v>288</v>
      </c>
      <c r="P41" s="251">
        <v>291</v>
      </c>
      <c r="Q41" s="251">
        <v>304</v>
      </c>
      <c r="R41" s="268">
        <v>307</v>
      </c>
      <c r="S41" s="268">
        <v>305</v>
      </c>
      <c r="T41" s="407">
        <v>303</v>
      </c>
      <c r="U41" s="246"/>
      <c r="V41" s="246"/>
    </row>
    <row r="42" spans="1:22" ht="17.25" customHeight="1" x14ac:dyDescent="0.15">
      <c r="A42" s="302"/>
      <c r="B42" s="303"/>
      <c r="C42" s="289" t="s">
        <v>165</v>
      </c>
      <c r="D42" s="253">
        <f t="shared" ref="D42:P42" si="29">SUM(D40:D41)</f>
        <v>139</v>
      </c>
      <c r="E42" s="253">
        <f t="shared" si="29"/>
        <v>1743</v>
      </c>
      <c r="F42" s="253">
        <f t="shared" si="29"/>
        <v>1703</v>
      </c>
      <c r="G42" s="253">
        <f t="shared" si="29"/>
        <v>1660</v>
      </c>
      <c r="H42" s="253">
        <f t="shared" si="29"/>
        <v>1633</v>
      </c>
      <c r="I42" s="253">
        <f t="shared" si="29"/>
        <v>1589</v>
      </c>
      <c r="J42" s="253">
        <f t="shared" si="29"/>
        <v>1572</v>
      </c>
      <c r="K42" s="253">
        <f t="shared" si="29"/>
        <v>1582</v>
      </c>
      <c r="L42" s="253">
        <f t="shared" si="29"/>
        <v>1628</v>
      </c>
      <c r="M42" s="253">
        <f t="shared" si="29"/>
        <v>1629</v>
      </c>
      <c r="N42" s="253">
        <f t="shared" si="29"/>
        <v>1658</v>
      </c>
      <c r="O42" s="254">
        <f t="shared" si="29"/>
        <v>1636</v>
      </c>
      <c r="P42" s="253">
        <f t="shared" si="29"/>
        <v>1668</v>
      </c>
      <c r="Q42" s="253">
        <f t="shared" ref="Q42" si="30">SUM(Q40:Q41)</f>
        <v>1681</v>
      </c>
      <c r="R42" s="269">
        <v>1694</v>
      </c>
      <c r="S42" s="269">
        <v>1692</v>
      </c>
      <c r="T42" s="408">
        <v>1695</v>
      </c>
      <c r="U42" s="246"/>
      <c r="V42" s="246"/>
    </row>
    <row r="43" spans="1:22" ht="17.25" customHeight="1" x14ac:dyDescent="0.15">
      <c r="A43" s="307" t="s">
        <v>174</v>
      </c>
      <c r="B43" s="308"/>
      <c r="C43" s="287" t="s">
        <v>163</v>
      </c>
      <c r="D43" s="255">
        <f t="shared" ref="D43:I44" si="31">D13+D22+D31+D40</f>
        <v>42339</v>
      </c>
      <c r="E43" s="255">
        <f t="shared" si="31"/>
        <v>42708</v>
      </c>
      <c r="F43" s="255">
        <f t="shared" si="31"/>
        <v>41760</v>
      </c>
      <c r="G43" s="255">
        <f t="shared" si="31"/>
        <v>41185</v>
      </c>
      <c r="H43" s="255">
        <f t="shared" si="31"/>
        <v>40680</v>
      </c>
      <c r="I43" s="255">
        <f t="shared" si="31"/>
        <v>40459</v>
      </c>
      <c r="J43" s="255">
        <f>J13+J22+J31+J40</f>
        <v>40260</v>
      </c>
      <c r="K43" s="255">
        <f>K13+K22+K31+K40</f>
        <v>39886</v>
      </c>
      <c r="L43" s="255">
        <v>39741</v>
      </c>
      <c r="M43" s="255">
        <v>39623</v>
      </c>
      <c r="N43" s="255">
        <v>39873</v>
      </c>
      <c r="O43" s="256">
        <v>39967</v>
      </c>
      <c r="P43" s="255">
        <v>40011</v>
      </c>
      <c r="Q43" s="255">
        <v>40059</v>
      </c>
      <c r="R43" s="270">
        <v>40281</v>
      </c>
      <c r="S43" s="270">
        <v>40308</v>
      </c>
      <c r="T43" s="409">
        <v>40422</v>
      </c>
    </row>
    <row r="44" spans="1:22" ht="17.25" customHeight="1" x14ac:dyDescent="0.15">
      <c r="A44" s="309"/>
      <c r="B44" s="310"/>
      <c r="C44" s="208" t="s">
        <v>164</v>
      </c>
      <c r="D44" s="251">
        <f t="shared" si="31"/>
        <v>1032</v>
      </c>
      <c r="E44" s="251">
        <f t="shared" si="31"/>
        <v>1360</v>
      </c>
      <c r="F44" s="251">
        <f t="shared" si="31"/>
        <v>1339</v>
      </c>
      <c r="G44" s="251">
        <f t="shared" si="31"/>
        <v>1301</v>
      </c>
      <c r="H44" s="251">
        <f t="shared" si="31"/>
        <v>1294</v>
      </c>
      <c r="I44" s="251">
        <f t="shared" si="31"/>
        <v>1253</v>
      </c>
      <c r="J44" s="251">
        <f>J14+J23+J32+J41</f>
        <v>1231</v>
      </c>
      <c r="K44" s="251">
        <f>K14+K23+K32+K41</f>
        <v>1208</v>
      </c>
      <c r="L44" s="251">
        <v>1195</v>
      </c>
      <c r="M44" s="251">
        <v>1187</v>
      </c>
      <c r="N44" s="251">
        <v>1221</v>
      </c>
      <c r="O44" s="252">
        <v>1258</v>
      </c>
      <c r="P44" s="251">
        <v>1264</v>
      </c>
      <c r="Q44" s="251">
        <v>1306</v>
      </c>
      <c r="R44" s="268">
        <v>1336</v>
      </c>
      <c r="S44" s="268">
        <v>1339</v>
      </c>
      <c r="T44" s="407">
        <v>1342</v>
      </c>
    </row>
    <row r="45" spans="1:22" ht="17.25" customHeight="1" x14ac:dyDescent="0.15">
      <c r="A45" s="311"/>
      <c r="B45" s="312"/>
      <c r="C45" s="289" t="s">
        <v>165</v>
      </c>
      <c r="D45" s="253">
        <f t="shared" ref="D45:O45" si="32">SUM(D43:D44)</f>
        <v>43371</v>
      </c>
      <c r="E45" s="253">
        <f t="shared" si="32"/>
        <v>44068</v>
      </c>
      <c r="F45" s="253">
        <f t="shared" si="32"/>
        <v>43099</v>
      </c>
      <c r="G45" s="253">
        <f t="shared" si="32"/>
        <v>42486</v>
      </c>
      <c r="H45" s="253">
        <f t="shared" si="32"/>
        <v>41974</v>
      </c>
      <c r="I45" s="253">
        <f t="shared" si="32"/>
        <v>41712</v>
      </c>
      <c r="J45" s="253">
        <f t="shared" si="32"/>
        <v>41491</v>
      </c>
      <c r="K45" s="253">
        <f t="shared" si="32"/>
        <v>41094</v>
      </c>
      <c r="L45" s="253">
        <f t="shared" si="32"/>
        <v>40936</v>
      </c>
      <c r="M45" s="253">
        <f t="shared" si="32"/>
        <v>40810</v>
      </c>
      <c r="N45" s="253">
        <f t="shared" si="32"/>
        <v>41094</v>
      </c>
      <c r="O45" s="254">
        <f t="shared" si="32"/>
        <v>41225</v>
      </c>
      <c r="P45" s="253">
        <f t="shared" ref="P45" si="33">SUM(P43:P44)</f>
        <v>41275</v>
      </c>
      <c r="Q45" s="253">
        <f t="shared" ref="Q45" si="34">SUM(Q43:Q44)</f>
        <v>41365</v>
      </c>
      <c r="R45" s="269">
        <v>41617</v>
      </c>
      <c r="S45" s="269">
        <v>41647</v>
      </c>
      <c r="T45" s="408">
        <v>41764</v>
      </c>
      <c r="V45" s="246"/>
    </row>
    <row r="46" spans="1:22" ht="17.25" customHeight="1" x14ac:dyDescent="0.15">
      <c r="A46" s="307" t="s">
        <v>175</v>
      </c>
      <c r="B46" s="308"/>
      <c r="C46" s="287" t="s">
        <v>163</v>
      </c>
      <c r="D46" s="255">
        <v>1541</v>
      </c>
      <c r="E46" s="255">
        <v>1479</v>
      </c>
      <c r="F46" s="255">
        <v>1556</v>
      </c>
      <c r="G46" s="255">
        <v>1607</v>
      </c>
      <c r="H46" s="255">
        <v>1680</v>
      </c>
      <c r="I46" s="255">
        <v>1745</v>
      </c>
      <c r="J46" s="255">
        <v>1753</v>
      </c>
      <c r="K46" s="255">
        <v>1831</v>
      </c>
      <c r="L46" s="255">
        <v>1886</v>
      </c>
      <c r="M46" s="255">
        <v>1896</v>
      </c>
      <c r="N46" s="255">
        <v>1928</v>
      </c>
      <c r="O46" s="256">
        <v>1953</v>
      </c>
      <c r="P46" s="255">
        <v>1935</v>
      </c>
      <c r="Q46" s="255">
        <v>1934</v>
      </c>
      <c r="R46" s="270">
        <v>1952</v>
      </c>
      <c r="S46" s="270">
        <v>2007</v>
      </c>
      <c r="T46" s="409">
        <v>2068</v>
      </c>
      <c r="V46" s="246"/>
    </row>
    <row r="47" spans="1:22" ht="17.25" customHeight="1" x14ac:dyDescent="0.15">
      <c r="A47" s="309"/>
      <c r="B47" s="310"/>
      <c r="C47" s="208" t="s">
        <v>164</v>
      </c>
      <c r="D47" s="251">
        <v>0</v>
      </c>
      <c r="E47" s="251">
        <v>0</v>
      </c>
      <c r="F47" s="251">
        <v>0</v>
      </c>
      <c r="G47" s="251">
        <v>0</v>
      </c>
      <c r="H47" s="251">
        <v>0</v>
      </c>
      <c r="I47" s="251">
        <v>0</v>
      </c>
      <c r="J47" s="251">
        <v>0</v>
      </c>
      <c r="K47" s="251">
        <v>0</v>
      </c>
      <c r="L47" s="251">
        <v>0</v>
      </c>
      <c r="M47" s="251">
        <v>0</v>
      </c>
      <c r="N47" s="251">
        <v>0</v>
      </c>
      <c r="O47" s="252">
        <v>0</v>
      </c>
      <c r="P47" s="251">
        <v>0</v>
      </c>
      <c r="Q47" s="251">
        <v>0</v>
      </c>
      <c r="R47" s="268">
        <v>0</v>
      </c>
      <c r="S47" s="268">
        <v>0</v>
      </c>
      <c r="T47" s="407">
        <v>0</v>
      </c>
    </row>
    <row r="48" spans="1:22" ht="17.25" customHeight="1" x14ac:dyDescent="0.15">
      <c r="A48" s="311"/>
      <c r="B48" s="312"/>
      <c r="C48" s="289" t="s">
        <v>165</v>
      </c>
      <c r="D48" s="253">
        <f t="shared" ref="D48:P48" si="35">D46+D47</f>
        <v>1541</v>
      </c>
      <c r="E48" s="253">
        <f t="shared" si="35"/>
        <v>1479</v>
      </c>
      <c r="F48" s="253">
        <f t="shared" si="35"/>
        <v>1556</v>
      </c>
      <c r="G48" s="253">
        <f t="shared" si="35"/>
        <v>1607</v>
      </c>
      <c r="H48" s="253">
        <f t="shared" si="35"/>
        <v>1680</v>
      </c>
      <c r="I48" s="253">
        <f t="shared" si="35"/>
        <v>1745</v>
      </c>
      <c r="J48" s="253">
        <f t="shared" si="35"/>
        <v>1753</v>
      </c>
      <c r="K48" s="253">
        <f t="shared" si="35"/>
        <v>1831</v>
      </c>
      <c r="L48" s="253">
        <f t="shared" si="35"/>
        <v>1886</v>
      </c>
      <c r="M48" s="253">
        <f t="shared" si="35"/>
        <v>1896</v>
      </c>
      <c r="N48" s="253">
        <f t="shared" si="35"/>
        <v>1928</v>
      </c>
      <c r="O48" s="254">
        <f t="shared" si="35"/>
        <v>1953</v>
      </c>
      <c r="P48" s="253">
        <f t="shared" si="35"/>
        <v>1935</v>
      </c>
      <c r="Q48" s="253">
        <f t="shared" ref="Q48" si="36">Q46+Q47</f>
        <v>1934</v>
      </c>
      <c r="R48" s="269">
        <v>1952</v>
      </c>
      <c r="S48" s="269">
        <v>2007</v>
      </c>
      <c r="T48" s="408">
        <v>2068</v>
      </c>
      <c r="V48" s="246"/>
    </row>
    <row r="49" spans="1:22" ht="17.25" customHeight="1" x14ac:dyDescent="0.15">
      <c r="A49" s="307" t="s">
        <v>176</v>
      </c>
      <c r="B49" s="308"/>
      <c r="C49" s="287" t="s">
        <v>163</v>
      </c>
      <c r="D49" s="255">
        <f t="shared" ref="D49:I50" si="37">D43+D46</f>
        <v>43880</v>
      </c>
      <c r="E49" s="255">
        <f t="shared" si="37"/>
        <v>44187</v>
      </c>
      <c r="F49" s="255">
        <f t="shared" si="37"/>
        <v>43316</v>
      </c>
      <c r="G49" s="255">
        <f t="shared" si="37"/>
        <v>42792</v>
      </c>
      <c r="H49" s="255">
        <f t="shared" si="37"/>
        <v>42360</v>
      </c>
      <c r="I49" s="255">
        <f t="shared" si="37"/>
        <v>42204</v>
      </c>
      <c r="J49" s="255">
        <v>42166</v>
      </c>
      <c r="K49" s="255">
        <v>41848</v>
      </c>
      <c r="L49" s="255">
        <f t="shared" ref="L49:P50" si="38">L43+L46</f>
        <v>41627</v>
      </c>
      <c r="M49" s="255">
        <f t="shared" si="38"/>
        <v>41519</v>
      </c>
      <c r="N49" s="255">
        <f t="shared" si="38"/>
        <v>41801</v>
      </c>
      <c r="O49" s="256">
        <f t="shared" si="38"/>
        <v>41920</v>
      </c>
      <c r="P49" s="255">
        <f t="shared" si="38"/>
        <v>41946</v>
      </c>
      <c r="Q49" s="255">
        <f t="shared" ref="Q49" si="39">Q43+Q46</f>
        <v>41993</v>
      </c>
      <c r="R49" s="270">
        <v>42233</v>
      </c>
      <c r="S49" s="270">
        <v>42315</v>
      </c>
      <c r="T49" s="409">
        <v>42490</v>
      </c>
      <c r="V49" s="246"/>
    </row>
    <row r="50" spans="1:22" ht="17.25" customHeight="1" x14ac:dyDescent="0.15">
      <c r="A50" s="309"/>
      <c r="B50" s="310"/>
      <c r="C50" s="208" t="s">
        <v>164</v>
      </c>
      <c r="D50" s="251">
        <f t="shared" si="37"/>
        <v>1032</v>
      </c>
      <c r="E50" s="251">
        <f t="shared" si="37"/>
        <v>1360</v>
      </c>
      <c r="F50" s="251">
        <f t="shared" si="37"/>
        <v>1339</v>
      </c>
      <c r="G50" s="251">
        <f t="shared" si="37"/>
        <v>1301</v>
      </c>
      <c r="H50" s="251">
        <f t="shared" si="37"/>
        <v>1294</v>
      </c>
      <c r="I50" s="251">
        <f t="shared" si="37"/>
        <v>1253</v>
      </c>
      <c r="J50" s="251">
        <v>1231</v>
      </c>
      <c r="K50" s="251">
        <v>1208</v>
      </c>
      <c r="L50" s="251">
        <f t="shared" si="38"/>
        <v>1195</v>
      </c>
      <c r="M50" s="251">
        <f t="shared" si="38"/>
        <v>1187</v>
      </c>
      <c r="N50" s="251">
        <f t="shared" si="38"/>
        <v>1221</v>
      </c>
      <c r="O50" s="252">
        <f t="shared" si="38"/>
        <v>1258</v>
      </c>
      <c r="P50" s="251">
        <f t="shared" si="38"/>
        <v>1264</v>
      </c>
      <c r="Q50" s="251">
        <f t="shared" ref="Q50" si="40">Q44+Q47</f>
        <v>1306</v>
      </c>
      <c r="R50" s="268">
        <v>1336</v>
      </c>
      <c r="S50" s="268">
        <v>1339</v>
      </c>
      <c r="T50" s="407">
        <v>1342</v>
      </c>
      <c r="V50" s="246"/>
    </row>
    <row r="51" spans="1:22" ht="17.25" customHeight="1" x14ac:dyDescent="0.15">
      <c r="A51" s="311"/>
      <c r="B51" s="312"/>
      <c r="C51" s="289" t="s">
        <v>165</v>
      </c>
      <c r="D51" s="253">
        <f t="shared" ref="D51:P51" si="41">SUM(D49:D50)</f>
        <v>44912</v>
      </c>
      <c r="E51" s="253">
        <f t="shared" si="41"/>
        <v>45547</v>
      </c>
      <c r="F51" s="253">
        <f t="shared" si="41"/>
        <v>44655</v>
      </c>
      <c r="G51" s="253">
        <f t="shared" si="41"/>
        <v>44093</v>
      </c>
      <c r="H51" s="253">
        <f t="shared" si="41"/>
        <v>43654</v>
      </c>
      <c r="I51" s="253">
        <f t="shared" si="41"/>
        <v>43457</v>
      </c>
      <c r="J51" s="253">
        <f t="shared" si="41"/>
        <v>43397</v>
      </c>
      <c r="K51" s="253">
        <f t="shared" si="41"/>
        <v>43056</v>
      </c>
      <c r="L51" s="253">
        <f t="shared" si="41"/>
        <v>42822</v>
      </c>
      <c r="M51" s="253">
        <f t="shared" si="41"/>
        <v>42706</v>
      </c>
      <c r="N51" s="253">
        <f t="shared" si="41"/>
        <v>43022</v>
      </c>
      <c r="O51" s="254">
        <f t="shared" si="41"/>
        <v>43178</v>
      </c>
      <c r="P51" s="253">
        <f t="shared" si="41"/>
        <v>43210</v>
      </c>
      <c r="Q51" s="253">
        <f t="shared" ref="Q51" si="42">SUM(Q49:Q50)</f>
        <v>43299</v>
      </c>
      <c r="R51" s="269">
        <v>43569</v>
      </c>
      <c r="S51" s="269">
        <v>43654</v>
      </c>
      <c r="T51" s="408">
        <v>43832</v>
      </c>
      <c r="V51" s="246"/>
    </row>
    <row r="52" spans="1:22" ht="17.25" customHeight="1" x14ac:dyDescent="0.15">
      <c r="A52" s="313" t="s">
        <v>177</v>
      </c>
      <c r="B52" s="315" t="s">
        <v>178</v>
      </c>
      <c r="C52" s="287" t="s">
        <v>179</v>
      </c>
      <c r="D52" s="255">
        <v>25107</v>
      </c>
      <c r="E52" s="255">
        <v>26521</v>
      </c>
      <c r="F52" s="255">
        <v>27777</v>
      </c>
      <c r="G52" s="255">
        <v>29167</v>
      </c>
      <c r="H52" s="255">
        <v>30251</v>
      </c>
      <c r="I52" s="255">
        <v>31004</v>
      </c>
      <c r="J52" s="255">
        <v>31915</v>
      </c>
      <c r="K52" s="255">
        <v>32969</v>
      </c>
      <c r="L52" s="255">
        <v>34135</v>
      </c>
      <c r="M52" s="255">
        <v>34990</v>
      </c>
      <c r="N52" s="255">
        <v>35501</v>
      </c>
      <c r="O52" s="256">
        <v>35718</v>
      </c>
      <c r="P52" s="255">
        <v>35869</v>
      </c>
      <c r="Q52" s="255">
        <v>35958</v>
      </c>
      <c r="R52" s="270">
        <v>36048</v>
      </c>
      <c r="S52" s="270">
        <v>36127</v>
      </c>
      <c r="T52" s="409">
        <v>36159</v>
      </c>
    </row>
    <row r="53" spans="1:22" ht="17.25" customHeight="1" x14ac:dyDescent="0.15">
      <c r="A53" s="314"/>
      <c r="B53" s="316"/>
      <c r="C53" s="208" t="s">
        <v>180</v>
      </c>
      <c r="D53" s="251">
        <v>17292</v>
      </c>
      <c r="E53" s="251">
        <v>17082</v>
      </c>
      <c r="F53" s="251">
        <v>16788</v>
      </c>
      <c r="G53" s="251">
        <v>16469</v>
      </c>
      <c r="H53" s="251">
        <v>16112</v>
      </c>
      <c r="I53" s="251">
        <v>15783</v>
      </c>
      <c r="J53" s="251">
        <v>15520</v>
      </c>
      <c r="K53" s="251">
        <v>15236</v>
      </c>
      <c r="L53" s="251">
        <v>14852</v>
      </c>
      <c r="M53" s="251">
        <v>14519</v>
      </c>
      <c r="N53" s="251">
        <v>14242</v>
      </c>
      <c r="O53" s="252">
        <v>13953</v>
      </c>
      <c r="P53" s="251">
        <v>13670</v>
      </c>
      <c r="Q53" s="251">
        <v>13462</v>
      </c>
      <c r="R53" s="268">
        <v>13278</v>
      </c>
      <c r="S53" s="268">
        <v>13311</v>
      </c>
      <c r="T53" s="407">
        <v>13396</v>
      </c>
    </row>
    <row r="54" spans="1:22" ht="17.25" customHeight="1" x14ac:dyDescent="0.15">
      <c r="A54" s="314"/>
      <c r="B54" s="305"/>
      <c r="C54" s="289" t="s">
        <v>181</v>
      </c>
      <c r="D54" s="253">
        <f t="shared" ref="D54:J54" si="43">SUM(D52:D53)</f>
        <v>42399</v>
      </c>
      <c r="E54" s="253">
        <f t="shared" si="43"/>
        <v>43603</v>
      </c>
      <c r="F54" s="253">
        <f t="shared" si="43"/>
        <v>44565</v>
      </c>
      <c r="G54" s="253">
        <f t="shared" si="43"/>
        <v>45636</v>
      </c>
      <c r="H54" s="253">
        <f t="shared" si="43"/>
        <v>46363</v>
      </c>
      <c r="I54" s="253">
        <f t="shared" si="43"/>
        <v>46787</v>
      </c>
      <c r="J54" s="253">
        <f t="shared" si="43"/>
        <v>47435</v>
      </c>
      <c r="K54" s="253">
        <f>SUM(K52:K53)</f>
        <v>48205</v>
      </c>
      <c r="L54" s="253">
        <f>SUM(L52:L53)</f>
        <v>48987</v>
      </c>
      <c r="M54" s="253">
        <f>SUM(M52:M53)</f>
        <v>49509</v>
      </c>
      <c r="N54" s="253">
        <f>SUM(N52:N53)</f>
        <v>49743</v>
      </c>
      <c r="O54" s="254">
        <f>SUM(O52:O53)</f>
        <v>49671</v>
      </c>
      <c r="P54" s="253">
        <f t="shared" ref="P54" si="44">SUM(P52:P53)</f>
        <v>49539</v>
      </c>
      <c r="Q54" s="253">
        <f t="shared" ref="Q54" si="45">SUM(Q52:Q53)</f>
        <v>49420</v>
      </c>
      <c r="R54" s="269">
        <v>49326</v>
      </c>
      <c r="S54" s="269">
        <v>49438</v>
      </c>
      <c r="T54" s="408">
        <v>49555</v>
      </c>
    </row>
    <row r="55" spans="1:22" ht="17.25" customHeight="1" x14ac:dyDescent="0.15">
      <c r="A55" s="304"/>
      <c r="B55" s="317" t="s">
        <v>182</v>
      </c>
      <c r="C55" s="318"/>
      <c r="D55" s="257">
        <v>0</v>
      </c>
      <c r="E55" s="257">
        <v>0</v>
      </c>
      <c r="F55" s="257">
        <v>0</v>
      </c>
      <c r="G55" s="257">
        <v>0</v>
      </c>
      <c r="H55" s="257">
        <v>0</v>
      </c>
      <c r="I55" s="257">
        <v>0</v>
      </c>
      <c r="J55" s="257">
        <v>0</v>
      </c>
      <c r="K55" s="257">
        <v>0</v>
      </c>
      <c r="L55" s="257">
        <v>0</v>
      </c>
      <c r="M55" s="257">
        <v>0</v>
      </c>
      <c r="N55" s="257">
        <v>0</v>
      </c>
      <c r="O55" s="258">
        <v>1</v>
      </c>
      <c r="P55" s="257">
        <v>1</v>
      </c>
      <c r="Q55" s="257">
        <v>1</v>
      </c>
      <c r="R55" s="271">
        <v>2</v>
      </c>
      <c r="S55" s="271">
        <v>2</v>
      </c>
      <c r="T55" s="410">
        <v>1</v>
      </c>
    </row>
    <row r="56" spans="1:22" ht="17.25" customHeight="1" x14ac:dyDescent="0.15">
      <c r="A56" s="319" t="s">
        <v>183</v>
      </c>
      <c r="B56" s="320"/>
      <c r="C56" s="318"/>
      <c r="D56" s="257">
        <f t="shared" ref="D56:P56" si="46">D54+D55</f>
        <v>42399</v>
      </c>
      <c r="E56" s="257">
        <f t="shared" si="46"/>
        <v>43603</v>
      </c>
      <c r="F56" s="257">
        <f t="shared" si="46"/>
        <v>44565</v>
      </c>
      <c r="G56" s="257">
        <f t="shared" si="46"/>
        <v>45636</v>
      </c>
      <c r="H56" s="257">
        <f t="shared" si="46"/>
        <v>46363</v>
      </c>
      <c r="I56" s="257">
        <f t="shared" si="46"/>
        <v>46787</v>
      </c>
      <c r="J56" s="257">
        <f t="shared" si="46"/>
        <v>47435</v>
      </c>
      <c r="K56" s="257">
        <f t="shared" si="46"/>
        <v>48205</v>
      </c>
      <c r="L56" s="257">
        <f t="shared" si="46"/>
        <v>48987</v>
      </c>
      <c r="M56" s="257">
        <f t="shared" si="46"/>
        <v>49509</v>
      </c>
      <c r="N56" s="257">
        <f t="shared" si="46"/>
        <v>49743</v>
      </c>
      <c r="O56" s="258">
        <f t="shared" si="46"/>
        <v>49672</v>
      </c>
      <c r="P56" s="257">
        <f t="shared" si="46"/>
        <v>49540</v>
      </c>
      <c r="Q56" s="257">
        <f t="shared" ref="Q56" si="47">Q54+Q55</f>
        <v>49421</v>
      </c>
      <c r="R56" s="271">
        <v>49328</v>
      </c>
      <c r="S56" s="271">
        <v>49440</v>
      </c>
      <c r="T56" s="410">
        <v>49556</v>
      </c>
    </row>
    <row r="57" spans="1:22" ht="17.25" customHeight="1" x14ac:dyDescent="0.15">
      <c r="A57" s="319" t="s">
        <v>184</v>
      </c>
      <c r="B57" s="320"/>
      <c r="C57" s="318"/>
      <c r="D57" s="257">
        <f t="shared" ref="D57:J57" si="48">D51+D56</f>
        <v>87311</v>
      </c>
      <c r="E57" s="257">
        <f t="shared" si="48"/>
        <v>89150</v>
      </c>
      <c r="F57" s="257">
        <f t="shared" si="48"/>
        <v>89220</v>
      </c>
      <c r="G57" s="257">
        <f t="shared" si="48"/>
        <v>89729</v>
      </c>
      <c r="H57" s="257">
        <f t="shared" si="48"/>
        <v>90017</v>
      </c>
      <c r="I57" s="257">
        <f t="shared" si="48"/>
        <v>90244</v>
      </c>
      <c r="J57" s="257">
        <f t="shared" si="48"/>
        <v>90832</v>
      </c>
      <c r="K57" s="257">
        <f>K51+K56</f>
        <v>91261</v>
      </c>
      <c r="L57" s="257">
        <f>L51+L56</f>
        <v>91809</v>
      </c>
      <c r="M57" s="257">
        <f>M51+M56</f>
        <v>92215</v>
      </c>
      <c r="N57" s="257">
        <f>N51+N56</f>
        <v>92765</v>
      </c>
      <c r="O57" s="258">
        <f>O51+O56</f>
        <v>92850</v>
      </c>
      <c r="P57" s="257">
        <f t="shared" ref="P57" si="49">P51+P56</f>
        <v>92750</v>
      </c>
      <c r="Q57" s="257">
        <f t="shared" ref="Q57" si="50">Q51+Q56</f>
        <v>92720</v>
      </c>
      <c r="R57" s="271">
        <v>92897</v>
      </c>
      <c r="S57" s="271">
        <v>93094</v>
      </c>
      <c r="T57" s="410">
        <v>93388</v>
      </c>
      <c r="V57" s="246"/>
    </row>
    <row r="58" spans="1:22" ht="17.25" customHeight="1" x14ac:dyDescent="0.15">
      <c r="A58" s="319" t="s">
        <v>185</v>
      </c>
      <c r="B58" s="320"/>
      <c r="C58" s="318"/>
      <c r="D58" s="259">
        <v>1.4947142971675962</v>
      </c>
      <c r="E58" s="259">
        <v>1.4530566461020751</v>
      </c>
      <c r="F58" s="259">
        <v>1.4423559739968617</v>
      </c>
      <c r="G58" s="259">
        <v>1.4272531734444829</v>
      </c>
      <c r="H58" s="259">
        <v>1.4157214748325315</v>
      </c>
      <c r="I58" s="259">
        <v>1.4006692965737335</v>
      </c>
      <c r="J58" s="259">
        <v>1.38345516998415</v>
      </c>
      <c r="K58" s="259">
        <v>1.3683829894478474</v>
      </c>
      <c r="L58" s="259">
        <v>1.3481358036793778</v>
      </c>
      <c r="M58" s="259">
        <v>1.327603968985523</v>
      </c>
      <c r="N58" s="259">
        <v>1.3143534738317253</v>
      </c>
      <c r="O58" s="260">
        <v>1.30024771136241</v>
      </c>
      <c r="P58" s="259">
        <v>1.2873099729999999</v>
      </c>
      <c r="Q58" s="259">
        <v>1.2746548740000001</v>
      </c>
      <c r="R58" s="272">
        <v>1.26</v>
      </c>
      <c r="S58" s="272">
        <v>1.25</v>
      </c>
      <c r="T58" s="411">
        <v>1.23</v>
      </c>
    </row>
    <row r="59" spans="1:22" ht="17.25" customHeight="1" x14ac:dyDescent="0.15">
      <c r="A59" s="319" t="s">
        <v>186</v>
      </c>
      <c r="B59" s="320"/>
      <c r="C59" s="318"/>
      <c r="D59" s="257">
        <v>2.0089505533696879</v>
      </c>
      <c r="E59" s="259">
        <v>2.0346913157594431</v>
      </c>
      <c r="F59" s="259">
        <v>2.0226705962366811</v>
      </c>
      <c r="G59" s="259">
        <v>2.0186047557985196</v>
      </c>
      <c r="H59" s="259">
        <v>2.0076947096083506</v>
      </c>
      <c r="I59" s="259">
        <v>2.0635690112503431</v>
      </c>
      <c r="J59" s="259">
        <v>2.0615992192287602</v>
      </c>
      <c r="K59" s="259">
        <v>2.060393290136139</v>
      </c>
      <c r="L59" s="259">
        <v>2.0660950580610318</v>
      </c>
      <c r="M59" s="259">
        <v>2.0726663819648916</v>
      </c>
      <c r="N59" s="259">
        <v>2.1157969163397499</v>
      </c>
      <c r="O59" s="260">
        <v>2.1099875014202931</v>
      </c>
      <c r="P59" s="259">
        <v>2.096708563</v>
      </c>
      <c r="Q59" s="259">
        <v>2.0877240380000002</v>
      </c>
      <c r="R59" s="272">
        <v>2.08</v>
      </c>
      <c r="S59" s="272">
        <v>2.11</v>
      </c>
      <c r="T59" s="411">
        <v>2.12</v>
      </c>
    </row>
    <row r="60" spans="1:22" ht="17.25" customHeight="1" x14ac:dyDescent="0.15">
      <c r="A60" s="321" t="s">
        <v>187</v>
      </c>
      <c r="B60" s="323" t="s">
        <v>188</v>
      </c>
      <c r="C60" s="324"/>
      <c r="D60" s="257">
        <v>9394</v>
      </c>
      <c r="E60" s="257">
        <v>9050</v>
      </c>
      <c r="F60" s="257">
        <v>8641</v>
      </c>
      <c r="G60" s="257">
        <v>8350</v>
      </c>
      <c r="H60" s="257">
        <v>8136</v>
      </c>
      <c r="I60" s="257">
        <v>7774</v>
      </c>
      <c r="J60" s="257">
        <v>7436</v>
      </c>
      <c r="K60" s="257">
        <v>7135</v>
      </c>
      <c r="L60" s="257">
        <v>6833</v>
      </c>
      <c r="M60" s="257">
        <v>6510</v>
      </c>
      <c r="N60" s="257">
        <v>6189</v>
      </c>
      <c r="O60" s="258">
        <v>5897</v>
      </c>
      <c r="P60" s="257">
        <v>5587</v>
      </c>
      <c r="Q60" s="257">
        <v>5251</v>
      </c>
      <c r="R60" s="271">
        <v>4974</v>
      </c>
      <c r="S60" s="285">
        <v>4754</v>
      </c>
      <c r="T60" s="412">
        <v>4621</v>
      </c>
    </row>
    <row r="61" spans="1:22" ht="17.25" customHeight="1" thickBot="1" x14ac:dyDescent="0.2">
      <c r="A61" s="322"/>
      <c r="B61" s="325" t="s">
        <v>189</v>
      </c>
      <c r="C61" s="326"/>
      <c r="D61" s="261">
        <v>1542</v>
      </c>
      <c r="E61" s="261">
        <v>1539</v>
      </c>
      <c r="F61" s="261">
        <v>1550</v>
      </c>
      <c r="G61" s="261">
        <v>1573</v>
      </c>
      <c r="H61" s="261">
        <v>1586</v>
      </c>
      <c r="I61" s="261">
        <v>1594</v>
      </c>
      <c r="J61" s="261">
        <v>1627</v>
      </c>
      <c r="K61" s="261">
        <v>1622</v>
      </c>
      <c r="L61" s="261">
        <v>1622</v>
      </c>
      <c r="M61" s="261">
        <v>1606</v>
      </c>
      <c r="N61" s="261">
        <v>1596</v>
      </c>
      <c r="O61" s="262">
        <v>1611</v>
      </c>
      <c r="P61" s="261">
        <v>1589</v>
      </c>
      <c r="Q61" s="261">
        <v>1624</v>
      </c>
      <c r="R61" s="273">
        <v>1631</v>
      </c>
      <c r="S61" s="273">
        <v>1676</v>
      </c>
      <c r="T61" s="413">
        <v>1750</v>
      </c>
    </row>
    <row r="62" spans="1:22" ht="9" customHeight="1" x14ac:dyDescent="0.15"/>
    <row r="63" spans="1:22" ht="13.7" customHeight="1" x14ac:dyDescent="0.15">
      <c r="A63" s="136" t="s">
        <v>297</v>
      </c>
    </row>
    <row r="64" spans="1:22" ht="13.7" customHeight="1" x14ac:dyDescent="0.15">
      <c r="A64" s="136" t="s">
        <v>298</v>
      </c>
    </row>
    <row r="65" spans="1:15" ht="13.7" customHeight="1" x14ac:dyDescent="0.15">
      <c r="A65" s="136" t="s">
        <v>299</v>
      </c>
    </row>
    <row r="66" spans="1:15" ht="13.7" customHeight="1" x14ac:dyDescent="0.15">
      <c r="A66" s="136" t="s">
        <v>300</v>
      </c>
    </row>
    <row r="67" spans="1:15" ht="13.7" customHeight="1" x14ac:dyDescent="0.15">
      <c r="A67" s="136" t="s">
        <v>301</v>
      </c>
    </row>
    <row r="68" spans="1:15" ht="13.7" customHeight="1" x14ac:dyDescent="0.15">
      <c r="A68" s="136" t="s">
        <v>190</v>
      </c>
    </row>
    <row r="69" spans="1:15" ht="14.1" customHeight="1" x14ac:dyDescent="0.15"/>
    <row r="70" spans="1:15" ht="14.1" customHeight="1" x14ac:dyDescent="0.15"/>
    <row r="71" spans="1:15" ht="14.1" customHeight="1" x14ac:dyDescent="0.15"/>
    <row r="73" spans="1:15" x14ac:dyDescent="0.15"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</row>
    <row r="74" spans="1:15" x14ac:dyDescent="0.15"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</row>
  </sheetData>
  <mergeCells count="30">
    <mergeCell ref="A56:C56"/>
    <mergeCell ref="A57:C57"/>
    <mergeCell ref="A58:C58"/>
    <mergeCell ref="A59:C59"/>
    <mergeCell ref="A60:A61"/>
    <mergeCell ref="B60:C60"/>
    <mergeCell ref="B61:C61"/>
    <mergeCell ref="A43:B45"/>
    <mergeCell ref="A46:B48"/>
    <mergeCell ref="A49:B51"/>
    <mergeCell ref="A52:A55"/>
    <mergeCell ref="B52:B54"/>
    <mergeCell ref="B55:C55"/>
    <mergeCell ref="A25:A33"/>
    <mergeCell ref="B25:B27"/>
    <mergeCell ref="B28:B30"/>
    <mergeCell ref="B31:B33"/>
    <mergeCell ref="A34:A42"/>
    <mergeCell ref="B34:B36"/>
    <mergeCell ref="B37:B39"/>
    <mergeCell ref="B40:B42"/>
    <mergeCell ref="A16:A24"/>
    <mergeCell ref="B16:B18"/>
    <mergeCell ref="B19:B21"/>
    <mergeCell ref="B22:B24"/>
    <mergeCell ref="A4:A15"/>
    <mergeCell ref="B4:B6"/>
    <mergeCell ref="B7:B9"/>
    <mergeCell ref="B10:B12"/>
    <mergeCell ref="B13:B15"/>
  </mergeCells>
  <phoneticPr fontId="3"/>
  <pageMargins left="0.59055118110236227" right="0.39370078740157483" top="0.31496062992125984" bottom="0.27559055118110237" header="0.31496062992125984" footer="0.19685039370078741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7"/>
  <sheetViews>
    <sheetView showGridLines="0" view="pageBreakPreview" topLeftCell="A25" zoomScale="60" zoomScaleNormal="85" workbookViewId="0">
      <selection activeCell="I23" sqref="K23"/>
    </sheetView>
  </sheetViews>
  <sheetFormatPr defaultColWidth="9" defaultRowHeight="14.25" x14ac:dyDescent="0.15"/>
  <cols>
    <col min="1" max="1" width="2" style="1" customWidth="1"/>
    <col min="2" max="2" width="10.625" style="1" customWidth="1"/>
    <col min="3" max="3" width="7.375" style="1" bestFit="1" customWidth="1"/>
    <col min="4" max="4" width="12.5" style="1" bestFit="1" customWidth="1"/>
    <col min="5" max="5" width="8.125" style="1" bestFit="1" customWidth="1"/>
    <col min="6" max="6" width="12.5" style="1" bestFit="1" customWidth="1"/>
    <col min="7" max="7" width="7.125" style="1" customWidth="1"/>
    <col min="8" max="8" width="11.125" style="1" customWidth="1"/>
    <col min="9" max="9" width="7.5" style="1" customWidth="1"/>
    <col min="10" max="10" width="10.125" style="1" customWidth="1"/>
    <col min="11" max="11" width="6.125" style="1" customWidth="1"/>
    <col min="12" max="12" width="10.125" style="1" customWidth="1"/>
    <col min="13" max="13" width="6.125" style="1" customWidth="1"/>
    <col min="14" max="14" width="10.125" style="1" customWidth="1"/>
    <col min="15" max="15" width="8.125" style="1" customWidth="1"/>
    <col min="16" max="16" width="12.25" style="1" customWidth="1"/>
    <col min="17" max="16384" width="9" style="1"/>
  </cols>
  <sheetData>
    <row r="1" spans="2:19" ht="24" customHeight="1" x14ac:dyDescent="0.15">
      <c r="B1" s="327" t="s">
        <v>147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</row>
    <row r="2" spans="2:19" ht="24" customHeight="1" x14ac:dyDescent="0.1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2:19" ht="24" customHeight="1" thickBot="1" x14ac:dyDescent="0.2">
      <c r="C3" s="80"/>
      <c r="D3" s="127"/>
      <c r="E3" s="80"/>
      <c r="F3" s="80"/>
      <c r="G3" s="80"/>
      <c r="H3" s="80"/>
      <c r="I3" s="80"/>
      <c r="J3" s="80"/>
      <c r="K3" s="80"/>
      <c r="L3" s="80"/>
      <c r="M3" s="80"/>
      <c r="N3" s="80"/>
      <c r="O3" s="328" t="s">
        <v>148</v>
      </c>
      <c r="P3" s="328"/>
    </row>
    <row r="4" spans="2:19" ht="26.25" customHeight="1" x14ac:dyDescent="0.15">
      <c r="B4" s="128"/>
      <c r="C4" s="329" t="s">
        <v>149</v>
      </c>
      <c r="D4" s="330"/>
      <c r="E4" s="330"/>
      <c r="F4" s="330"/>
      <c r="G4" s="330"/>
      <c r="H4" s="331"/>
      <c r="I4" s="329" t="s">
        <v>329</v>
      </c>
      <c r="J4" s="331"/>
      <c r="K4" s="329" t="s">
        <v>150</v>
      </c>
      <c r="L4" s="331"/>
      <c r="M4" s="329" t="s">
        <v>227</v>
      </c>
      <c r="N4" s="331"/>
      <c r="O4" s="329" t="s">
        <v>330</v>
      </c>
      <c r="P4" s="334"/>
      <c r="Q4" s="72"/>
      <c r="R4" s="76"/>
      <c r="S4" s="76"/>
    </row>
    <row r="5" spans="2:19" ht="26.25" customHeight="1" x14ac:dyDescent="0.15">
      <c r="B5" s="129" t="s">
        <v>29</v>
      </c>
      <c r="C5" s="336" t="s">
        <v>151</v>
      </c>
      <c r="D5" s="337"/>
      <c r="E5" s="336" t="s">
        <v>152</v>
      </c>
      <c r="F5" s="337"/>
      <c r="G5" s="338" t="s">
        <v>153</v>
      </c>
      <c r="H5" s="338"/>
      <c r="I5" s="332"/>
      <c r="J5" s="333"/>
      <c r="K5" s="332"/>
      <c r="L5" s="333"/>
      <c r="M5" s="332"/>
      <c r="N5" s="333"/>
      <c r="O5" s="332"/>
      <c r="P5" s="335"/>
      <c r="Q5" s="72"/>
      <c r="R5" s="130"/>
      <c r="S5" s="76"/>
    </row>
    <row r="6" spans="2:19" ht="30" customHeight="1" x14ac:dyDescent="0.15">
      <c r="B6" s="131"/>
      <c r="C6" s="290" t="s">
        <v>154</v>
      </c>
      <c r="D6" s="290" t="s">
        <v>155</v>
      </c>
      <c r="E6" s="290" t="s">
        <v>154</v>
      </c>
      <c r="F6" s="290" t="s">
        <v>155</v>
      </c>
      <c r="G6" s="290" t="s">
        <v>154</v>
      </c>
      <c r="H6" s="290" t="s">
        <v>155</v>
      </c>
      <c r="I6" s="290" t="s">
        <v>154</v>
      </c>
      <c r="J6" s="290" t="s">
        <v>155</v>
      </c>
      <c r="K6" s="290" t="s">
        <v>154</v>
      </c>
      <c r="L6" s="290" t="s">
        <v>155</v>
      </c>
      <c r="M6" s="290" t="s">
        <v>154</v>
      </c>
      <c r="N6" s="290" t="s">
        <v>155</v>
      </c>
      <c r="O6" s="290" t="s">
        <v>154</v>
      </c>
      <c r="P6" s="132" t="s">
        <v>155</v>
      </c>
      <c r="Q6" s="72"/>
      <c r="R6" s="76"/>
      <c r="S6" s="76"/>
    </row>
    <row r="7" spans="2:19" s="134" customFormat="1" ht="30" customHeight="1" x14ac:dyDescent="0.15">
      <c r="B7" s="236" t="s">
        <v>305</v>
      </c>
      <c r="C7" s="233">
        <v>60</v>
      </c>
      <c r="D7" s="237">
        <v>790916</v>
      </c>
      <c r="E7" s="233">
        <v>4229</v>
      </c>
      <c r="F7" s="237">
        <v>2042962</v>
      </c>
      <c r="G7" s="238" t="s">
        <v>156</v>
      </c>
      <c r="H7" s="238" t="s">
        <v>156</v>
      </c>
      <c r="I7" s="233">
        <v>1653</v>
      </c>
      <c r="J7" s="237">
        <v>299092</v>
      </c>
      <c r="K7" s="238" t="s">
        <v>156</v>
      </c>
      <c r="L7" s="238" t="s">
        <v>156</v>
      </c>
      <c r="M7" s="233">
        <v>761</v>
      </c>
      <c r="N7" s="237">
        <v>169728</v>
      </c>
      <c r="O7" s="233">
        <f t="shared" ref="O7:P9" si="0">C7+E7+I7+M7</f>
        <v>6703</v>
      </c>
      <c r="P7" s="234">
        <f t="shared" si="0"/>
        <v>3302698</v>
      </c>
      <c r="Q7" s="133"/>
    </row>
    <row r="8" spans="2:19" s="134" customFormat="1" ht="30" customHeight="1" x14ac:dyDescent="0.15">
      <c r="B8" s="236" t="s">
        <v>306</v>
      </c>
      <c r="C8" s="233">
        <v>64</v>
      </c>
      <c r="D8" s="239">
        <v>874817</v>
      </c>
      <c r="E8" s="233">
        <v>4068</v>
      </c>
      <c r="F8" s="239">
        <v>2099950</v>
      </c>
      <c r="G8" s="238" t="s">
        <v>156</v>
      </c>
      <c r="H8" s="238" t="s">
        <v>156</v>
      </c>
      <c r="I8" s="233">
        <v>1607</v>
      </c>
      <c r="J8" s="239">
        <v>320099</v>
      </c>
      <c r="K8" s="238" t="s">
        <v>156</v>
      </c>
      <c r="L8" s="238" t="s">
        <v>156</v>
      </c>
      <c r="M8" s="233">
        <v>667</v>
      </c>
      <c r="N8" s="239">
        <v>117729</v>
      </c>
      <c r="O8" s="233">
        <f t="shared" si="0"/>
        <v>6406</v>
      </c>
      <c r="P8" s="235">
        <f t="shared" si="0"/>
        <v>3412595</v>
      </c>
      <c r="Q8" s="133"/>
    </row>
    <row r="9" spans="2:19" s="134" customFormat="1" ht="30" customHeight="1" x14ac:dyDescent="0.15">
      <c r="B9" s="236" t="s">
        <v>307</v>
      </c>
      <c r="C9" s="233">
        <v>35</v>
      </c>
      <c r="D9" s="239">
        <v>759043</v>
      </c>
      <c r="E9" s="233">
        <v>3830</v>
      </c>
      <c r="F9" s="239">
        <v>2718494</v>
      </c>
      <c r="G9" s="238" t="s">
        <v>156</v>
      </c>
      <c r="H9" s="238" t="s">
        <v>156</v>
      </c>
      <c r="I9" s="233">
        <v>1350</v>
      </c>
      <c r="J9" s="239">
        <v>244029</v>
      </c>
      <c r="K9" s="238" t="s">
        <v>156</v>
      </c>
      <c r="L9" s="238" t="s">
        <v>156</v>
      </c>
      <c r="M9" s="233">
        <v>566</v>
      </c>
      <c r="N9" s="239">
        <v>81722</v>
      </c>
      <c r="O9" s="233">
        <f t="shared" si="0"/>
        <v>5781</v>
      </c>
      <c r="P9" s="235">
        <f t="shared" si="0"/>
        <v>3803288</v>
      </c>
      <c r="Q9" s="133"/>
    </row>
    <row r="10" spans="2:19" s="134" customFormat="1" ht="30" customHeight="1" x14ac:dyDescent="0.15">
      <c r="B10" s="236" t="s">
        <v>308</v>
      </c>
      <c r="C10" s="233">
        <v>34</v>
      </c>
      <c r="D10" s="239">
        <v>635019</v>
      </c>
      <c r="E10" s="239">
        <v>3789</v>
      </c>
      <c r="F10" s="239">
        <v>3670674</v>
      </c>
      <c r="G10" s="238" t="s">
        <v>228</v>
      </c>
      <c r="H10" s="238" t="s">
        <v>229</v>
      </c>
      <c r="I10" s="239">
        <v>1601</v>
      </c>
      <c r="J10" s="239">
        <v>301488</v>
      </c>
      <c r="K10" s="238" t="s">
        <v>229</v>
      </c>
      <c r="L10" s="238" t="s">
        <v>230</v>
      </c>
      <c r="M10" s="239">
        <v>558</v>
      </c>
      <c r="N10" s="239">
        <v>87631</v>
      </c>
      <c r="O10" s="239">
        <v>5982</v>
      </c>
      <c r="P10" s="240">
        <v>4694812</v>
      </c>
      <c r="Q10" s="133"/>
    </row>
    <row r="11" spans="2:19" s="134" customFormat="1" ht="30" customHeight="1" x14ac:dyDescent="0.15">
      <c r="B11" s="236" t="s">
        <v>309</v>
      </c>
      <c r="C11" s="233">
        <v>52</v>
      </c>
      <c r="D11" s="239">
        <v>587802</v>
      </c>
      <c r="E11" s="239">
        <v>3946</v>
      </c>
      <c r="F11" s="239">
        <v>4431399</v>
      </c>
      <c r="G11" s="238" t="s">
        <v>231</v>
      </c>
      <c r="H11" s="238" t="s">
        <v>232</v>
      </c>
      <c r="I11" s="239">
        <v>1279</v>
      </c>
      <c r="J11" s="239">
        <v>203616</v>
      </c>
      <c r="K11" s="238" t="s">
        <v>229</v>
      </c>
      <c r="L11" s="238" t="s">
        <v>229</v>
      </c>
      <c r="M11" s="239">
        <v>611</v>
      </c>
      <c r="N11" s="239">
        <v>148489</v>
      </c>
      <c r="O11" s="239">
        <v>5888</v>
      </c>
      <c r="P11" s="240">
        <v>5371306</v>
      </c>
      <c r="Q11" s="133"/>
    </row>
    <row r="12" spans="2:19" s="134" customFormat="1" ht="30" customHeight="1" x14ac:dyDescent="0.15">
      <c r="B12" s="236" t="s">
        <v>310</v>
      </c>
      <c r="C12" s="233">
        <v>57</v>
      </c>
      <c r="D12" s="239">
        <v>709189</v>
      </c>
      <c r="E12" s="239">
        <v>3791</v>
      </c>
      <c r="F12" s="239">
        <v>4083666</v>
      </c>
      <c r="G12" s="238" t="s">
        <v>230</v>
      </c>
      <c r="H12" s="238" t="s">
        <v>231</v>
      </c>
      <c r="I12" s="239">
        <v>829</v>
      </c>
      <c r="J12" s="239">
        <v>242921</v>
      </c>
      <c r="K12" s="238" t="s">
        <v>232</v>
      </c>
      <c r="L12" s="238" t="s">
        <v>228</v>
      </c>
      <c r="M12" s="239">
        <v>602</v>
      </c>
      <c r="N12" s="239">
        <v>96166</v>
      </c>
      <c r="O12" s="239">
        <v>5279</v>
      </c>
      <c r="P12" s="240">
        <v>5131942</v>
      </c>
      <c r="Q12" s="133"/>
    </row>
    <row r="13" spans="2:19" s="134" customFormat="1" ht="30" customHeight="1" x14ac:dyDescent="0.15">
      <c r="B13" s="236" t="s">
        <v>311</v>
      </c>
      <c r="C13" s="233">
        <v>46</v>
      </c>
      <c r="D13" s="239">
        <v>620266</v>
      </c>
      <c r="E13" s="239">
        <v>3325</v>
      </c>
      <c r="F13" s="239">
        <v>3447841</v>
      </c>
      <c r="G13" s="238" t="s">
        <v>228</v>
      </c>
      <c r="H13" s="238" t="s">
        <v>229</v>
      </c>
      <c r="I13" s="239">
        <v>670</v>
      </c>
      <c r="J13" s="239">
        <v>194453</v>
      </c>
      <c r="K13" s="238" t="s">
        <v>229</v>
      </c>
      <c r="L13" s="238" t="s">
        <v>229</v>
      </c>
      <c r="M13" s="239">
        <v>604</v>
      </c>
      <c r="N13" s="239">
        <v>96049</v>
      </c>
      <c r="O13" s="239">
        <v>4645</v>
      </c>
      <c r="P13" s="240">
        <v>4358609</v>
      </c>
      <c r="Q13" s="133"/>
    </row>
    <row r="14" spans="2:19" s="134" customFormat="1" ht="30" customHeight="1" x14ac:dyDescent="0.15">
      <c r="B14" s="236" t="s">
        <v>312</v>
      </c>
      <c r="C14" s="233">
        <v>58</v>
      </c>
      <c r="D14" s="239">
        <v>563776</v>
      </c>
      <c r="E14" s="239">
        <v>2500</v>
      </c>
      <c r="F14" s="239">
        <v>2574360</v>
      </c>
      <c r="G14" s="238" t="s">
        <v>229</v>
      </c>
      <c r="H14" s="238" t="s">
        <v>229</v>
      </c>
      <c r="I14" s="239">
        <v>706</v>
      </c>
      <c r="J14" s="239">
        <v>203145</v>
      </c>
      <c r="K14" s="238" t="s">
        <v>228</v>
      </c>
      <c r="L14" s="238" t="s">
        <v>229</v>
      </c>
      <c r="M14" s="239">
        <v>545</v>
      </c>
      <c r="N14" s="239">
        <v>92773</v>
      </c>
      <c r="O14" s="239">
        <v>3809</v>
      </c>
      <c r="P14" s="240">
        <v>3434054</v>
      </c>
      <c r="Q14" s="133"/>
    </row>
    <row r="15" spans="2:19" ht="30" customHeight="1" x14ac:dyDescent="0.15">
      <c r="B15" s="236" t="s">
        <v>313</v>
      </c>
      <c r="C15" s="241">
        <v>85</v>
      </c>
      <c r="D15" s="242">
        <v>875591</v>
      </c>
      <c r="E15" s="242">
        <v>1853</v>
      </c>
      <c r="F15" s="242">
        <v>2217474</v>
      </c>
      <c r="G15" s="238" t="s">
        <v>229</v>
      </c>
      <c r="H15" s="238" t="s">
        <v>229</v>
      </c>
      <c r="I15" s="242">
        <v>699</v>
      </c>
      <c r="J15" s="242">
        <v>197785</v>
      </c>
      <c r="K15" s="238" t="s">
        <v>229</v>
      </c>
      <c r="L15" s="238" t="s">
        <v>229</v>
      </c>
      <c r="M15" s="242">
        <v>571</v>
      </c>
      <c r="N15" s="242">
        <v>107895</v>
      </c>
      <c r="O15" s="242">
        <v>3208</v>
      </c>
      <c r="P15" s="243">
        <v>3398745</v>
      </c>
    </row>
    <row r="16" spans="2:19" ht="30" customHeight="1" x14ac:dyDescent="0.15">
      <c r="B16" s="236" t="s">
        <v>314</v>
      </c>
      <c r="C16" s="241">
        <v>80</v>
      </c>
      <c r="D16" s="242">
        <v>755042</v>
      </c>
      <c r="E16" s="242">
        <v>1772</v>
      </c>
      <c r="F16" s="242">
        <v>2120047</v>
      </c>
      <c r="G16" s="238" t="s">
        <v>232</v>
      </c>
      <c r="H16" s="238" t="s">
        <v>232</v>
      </c>
      <c r="I16" s="242">
        <v>725</v>
      </c>
      <c r="J16" s="242">
        <v>209564</v>
      </c>
      <c r="K16" s="238" t="s">
        <v>229</v>
      </c>
      <c r="L16" s="238" t="s">
        <v>156</v>
      </c>
      <c r="M16" s="242">
        <v>609</v>
      </c>
      <c r="N16" s="242">
        <v>82140</v>
      </c>
      <c r="O16" s="242">
        <v>3186</v>
      </c>
      <c r="P16" s="243">
        <v>3166793</v>
      </c>
    </row>
    <row r="17" spans="2:16" ht="30" customHeight="1" x14ac:dyDescent="0.15">
      <c r="B17" s="236" t="s">
        <v>315</v>
      </c>
      <c r="C17" s="241">
        <v>90</v>
      </c>
      <c r="D17" s="242">
        <v>694294</v>
      </c>
      <c r="E17" s="242">
        <v>1869</v>
      </c>
      <c r="F17" s="242">
        <v>1970358</v>
      </c>
      <c r="G17" s="238" t="s">
        <v>232</v>
      </c>
      <c r="H17" s="238" t="s">
        <v>232</v>
      </c>
      <c r="I17" s="242">
        <v>554</v>
      </c>
      <c r="J17" s="242">
        <v>159112</v>
      </c>
      <c r="K17" s="238" t="s">
        <v>229</v>
      </c>
      <c r="L17" s="238" t="s">
        <v>229</v>
      </c>
      <c r="M17" s="242">
        <v>843</v>
      </c>
      <c r="N17" s="242">
        <v>109888</v>
      </c>
      <c r="O17" s="242">
        <v>3356</v>
      </c>
      <c r="P17" s="243">
        <v>2933652</v>
      </c>
    </row>
    <row r="18" spans="2:16" ht="30" customHeight="1" x14ac:dyDescent="0.15">
      <c r="B18" s="236" t="s">
        <v>316</v>
      </c>
      <c r="C18" s="241">
        <v>124</v>
      </c>
      <c r="D18" s="242">
        <v>603945</v>
      </c>
      <c r="E18" s="242">
        <v>1823</v>
      </c>
      <c r="F18" s="242">
        <v>1750165</v>
      </c>
      <c r="G18" s="238" t="s">
        <v>228</v>
      </c>
      <c r="H18" s="238" t="s">
        <v>232</v>
      </c>
      <c r="I18" s="242">
        <v>491</v>
      </c>
      <c r="J18" s="242">
        <v>142513</v>
      </c>
      <c r="K18" s="238" t="s">
        <v>229</v>
      </c>
      <c r="L18" s="238" t="s">
        <v>232</v>
      </c>
      <c r="M18" s="242">
        <v>942</v>
      </c>
      <c r="N18" s="242">
        <v>129013</v>
      </c>
      <c r="O18" s="242">
        <v>3380</v>
      </c>
      <c r="P18" s="243">
        <v>2625636</v>
      </c>
    </row>
    <row r="19" spans="2:16" ht="30" customHeight="1" x14ac:dyDescent="0.15">
      <c r="B19" s="236" t="s">
        <v>317</v>
      </c>
      <c r="C19" s="241">
        <v>129</v>
      </c>
      <c r="D19" s="242">
        <v>805092</v>
      </c>
      <c r="E19" s="242">
        <v>1692</v>
      </c>
      <c r="F19" s="242">
        <v>1715408</v>
      </c>
      <c r="G19" s="238">
        <v>1360</v>
      </c>
      <c r="H19" s="238">
        <v>1143192</v>
      </c>
      <c r="I19" s="242">
        <v>579</v>
      </c>
      <c r="J19" s="242">
        <v>169079</v>
      </c>
      <c r="K19" s="238" t="s">
        <v>232</v>
      </c>
      <c r="L19" s="238" t="s">
        <v>229</v>
      </c>
      <c r="M19" s="242">
        <v>807</v>
      </c>
      <c r="N19" s="242">
        <v>99915</v>
      </c>
      <c r="O19" s="242">
        <v>4567</v>
      </c>
      <c r="P19" s="243">
        <v>3932686</v>
      </c>
    </row>
    <row r="20" spans="2:16" ht="30" customHeight="1" x14ac:dyDescent="0.15">
      <c r="B20" s="236" t="s">
        <v>318</v>
      </c>
      <c r="C20" s="241">
        <v>95</v>
      </c>
      <c r="D20" s="242">
        <v>596019</v>
      </c>
      <c r="E20" s="242">
        <v>1775</v>
      </c>
      <c r="F20" s="242">
        <v>1543303</v>
      </c>
      <c r="G20" s="238">
        <v>1769</v>
      </c>
      <c r="H20" s="238">
        <v>1495682</v>
      </c>
      <c r="I20" s="242">
        <v>578</v>
      </c>
      <c r="J20" s="242">
        <v>171734</v>
      </c>
      <c r="K20" s="238" t="s">
        <v>232</v>
      </c>
      <c r="L20" s="238" t="s">
        <v>232</v>
      </c>
      <c r="M20" s="242">
        <v>718</v>
      </c>
      <c r="N20" s="242">
        <v>156829</v>
      </c>
      <c r="O20" s="242">
        <v>4931</v>
      </c>
      <c r="P20" s="243">
        <v>3959056</v>
      </c>
    </row>
    <row r="21" spans="2:16" ht="30" customHeight="1" x14ac:dyDescent="0.15">
      <c r="B21" s="236" t="s">
        <v>319</v>
      </c>
      <c r="C21" s="241">
        <v>80</v>
      </c>
      <c r="D21" s="242">
        <v>603812</v>
      </c>
      <c r="E21" s="242">
        <v>1747</v>
      </c>
      <c r="F21" s="242">
        <v>1392583</v>
      </c>
      <c r="G21" s="238">
        <v>1738</v>
      </c>
      <c r="H21" s="238">
        <v>1473606</v>
      </c>
      <c r="I21" s="242">
        <v>568</v>
      </c>
      <c r="J21" s="242">
        <v>161868</v>
      </c>
      <c r="K21" s="238" t="s">
        <v>232</v>
      </c>
      <c r="L21" s="238" t="s">
        <v>229</v>
      </c>
      <c r="M21" s="242">
        <v>855</v>
      </c>
      <c r="N21" s="242">
        <v>131183</v>
      </c>
      <c r="O21" s="242">
        <v>4988</v>
      </c>
      <c r="P21" s="243">
        <v>3763052</v>
      </c>
    </row>
    <row r="22" spans="2:16" ht="30" customHeight="1" x14ac:dyDescent="0.15">
      <c r="B22" s="236" t="s">
        <v>320</v>
      </c>
      <c r="C22" s="241">
        <v>48</v>
      </c>
      <c r="D22" s="242">
        <v>814589</v>
      </c>
      <c r="E22" s="242">
        <v>1487</v>
      </c>
      <c r="F22" s="242">
        <v>1513246</v>
      </c>
      <c r="G22" s="238">
        <v>1714</v>
      </c>
      <c r="H22" s="238">
        <v>1452699</v>
      </c>
      <c r="I22" s="242">
        <v>524</v>
      </c>
      <c r="J22" s="242">
        <v>149355</v>
      </c>
      <c r="K22" s="238">
        <v>1</v>
      </c>
      <c r="L22" s="238">
        <v>5</v>
      </c>
      <c r="M22" s="242">
        <v>880</v>
      </c>
      <c r="N22" s="242">
        <v>181263</v>
      </c>
      <c r="O22" s="242">
        <v>4654</v>
      </c>
      <c r="P22" s="243">
        <v>4111157</v>
      </c>
    </row>
    <row r="23" spans="2:16" ht="30" customHeight="1" x14ac:dyDescent="0.15">
      <c r="B23" s="236" t="s">
        <v>321</v>
      </c>
      <c r="C23" s="241">
        <v>32</v>
      </c>
      <c r="D23" s="242">
        <v>550666</v>
      </c>
      <c r="E23" s="242">
        <v>1365</v>
      </c>
      <c r="F23" s="242">
        <v>1342811</v>
      </c>
      <c r="G23" s="238">
        <v>1713</v>
      </c>
      <c r="H23" s="238">
        <v>1461347</v>
      </c>
      <c r="I23" s="242">
        <v>476</v>
      </c>
      <c r="J23" s="242">
        <v>134855</v>
      </c>
      <c r="K23" s="238" t="s">
        <v>232</v>
      </c>
      <c r="L23" s="238" t="s">
        <v>232</v>
      </c>
      <c r="M23" s="242">
        <v>850</v>
      </c>
      <c r="N23" s="242">
        <v>120599</v>
      </c>
      <c r="O23" s="242">
        <v>4436</v>
      </c>
      <c r="P23" s="243">
        <v>3610278</v>
      </c>
    </row>
    <row r="24" spans="2:16" ht="30" customHeight="1" x14ac:dyDescent="0.15">
      <c r="B24" s="236" t="s">
        <v>322</v>
      </c>
      <c r="C24" s="244">
        <v>60</v>
      </c>
      <c r="D24" s="242">
        <v>893367</v>
      </c>
      <c r="E24" s="242">
        <v>1396</v>
      </c>
      <c r="F24" s="242">
        <v>1360394</v>
      </c>
      <c r="G24" s="238">
        <v>1782</v>
      </c>
      <c r="H24" s="238">
        <v>1500347</v>
      </c>
      <c r="I24" s="242">
        <v>523</v>
      </c>
      <c r="J24" s="242">
        <v>147231</v>
      </c>
      <c r="K24" s="238" t="s">
        <v>229</v>
      </c>
      <c r="L24" s="238" t="s">
        <v>232</v>
      </c>
      <c r="M24" s="242">
        <v>761</v>
      </c>
      <c r="N24" s="242">
        <v>114787</v>
      </c>
      <c r="O24" s="242">
        <v>4522</v>
      </c>
      <c r="P24" s="243">
        <v>4016126</v>
      </c>
    </row>
    <row r="25" spans="2:16" ht="30" customHeight="1" x14ac:dyDescent="0.15">
      <c r="B25" s="236" t="s">
        <v>323</v>
      </c>
      <c r="C25" s="241">
        <v>46</v>
      </c>
      <c r="D25" s="242">
        <v>671787</v>
      </c>
      <c r="E25" s="242">
        <v>1372</v>
      </c>
      <c r="F25" s="242">
        <v>1617109</v>
      </c>
      <c r="G25" s="238">
        <v>1745</v>
      </c>
      <c r="H25" s="238">
        <v>1479892</v>
      </c>
      <c r="I25" s="242">
        <v>453</v>
      </c>
      <c r="J25" s="242">
        <v>127625</v>
      </c>
      <c r="K25" s="238" t="s">
        <v>157</v>
      </c>
      <c r="L25" s="238" t="s">
        <v>157</v>
      </c>
      <c r="M25" s="242">
        <v>711</v>
      </c>
      <c r="N25" s="242">
        <v>162249</v>
      </c>
      <c r="O25" s="242">
        <v>4327</v>
      </c>
      <c r="P25" s="243">
        <v>4058662</v>
      </c>
    </row>
    <row r="26" spans="2:16" ht="30" customHeight="1" x14ac:dyDescent="0.15">
      <c r="B26" s="236" t="s">
        <v>324</v>
      </c>
      <c r="C26" s="241">
        <v>37</v>
      </c>
      <c r="D26" s="242">
        <v>715467</v>
      </c>
      <c r="E26" s="242">
        <v>1360</v>
      </c>
      <c r="F26" s="242">
        <v>1487063</v>
      </c>
      <c r="G26" s="238">
        <v>1710</v>
      </c>
      <c r="H26" s="238">
        <v>1452074</v>
      </c>
      <c r="I26" s="242">
        <v>431</v>
      </c>
      <c r="J26" s="242">
        <v>124025</v>
      </c>
      <c r="K26" s="238">
        <v>0</v>
      </c>
      <c r="L26" s="238">
        <v>0</v>
      </c>
      <c r="M26" s="242">
        <v>710</v>
      </c>
      <c r="N26" s="242">
        <v>112766</v>
      </c>
      <c r="O26" s="242">
        <v>4248</v>
      </c>
      <c r="P26" s="243">
        <v>3891395</v>
      </c>
    </row>
    <row r="27" spans="2:16" ht="30" customHeight="1" x14ac:dyDescent="0.15">
      <c r="B27" s="236" t="s">
        <v>325</v>
      </c>
      <c r="C27" s="241">
        <v>37</v>
      </c>
      <c r="D27" s="242">
        <v>655973</v>
      </c>
      <c r="E27" s="242">
        <v>1331</v>
      </c>
      <c r="F27" s="242">
        <v>1579290</v>
      </c>
      <c r="G27" s="238">
        <v>1745</v>
      </c>
      <c r="H27" s="238">
        <v>1483203</v>
      </c>
      <c r="I27" s="242">
        <v>530</v>
      </c>
      <c r="J27" s="242">
        <v>153546</v>
      </c>
      <c r="K27" s="238">
        <v>0</v>
      </c>
      <c r="L27" s="238">
        <v>0</v>
      </c>
      <c r="M27" s="242">
        <v>563</v>
      </c>
      <c r="N27" s="242">
        <v>67577</v>
      </c>
      <c r="O27" s="242">
        <v>4206</v>
      </c>
      <c r="P27" s="243">
        <v>3939589</v>
      </c>
    </row>
    <row r="28" spans="2:16" ht="30" customHeight="1" x14ac:dyDescent="0.15">
      <c r="B28" s="236" t="s">
        <v>326</v>
      </c>
      <c r="C28" s="241">
        <v>52</v>
      </c>
      <c r="D28" s="242">
        <v>788408</v>
      </c>
      <c r="E28" s="242">
        <v>1327</v>
      </c>
      <c r="F28" s="242">
        <v>1193260</v>
      </c>
      <c r="G28" s="238">
        <v>1718</v>
      </c>
      <c r="H28" s="238">
        <v>1474695</v>
      </c>
      <c r="I28" s="242">
        <v>389</v>
      </c>
      <c r="J28" s="242">
        <v>113462</v>
      </c>
      <c r="K28" s="238">
        <v>0</v>
      </c>
      <c r="L28" s="238">
        <v>0</v>
      </c>
      <c r="M28" s="242">
        <v>457</v>
      </c>
      <c r="N28" s="242">
        <v>60251</v>
      </c>
      <c r="O28" s="242">
        <v>3943</v>
      </c>
      <c r="P28" s="243">
        <v>3630076</v>
      </c>
    </row>
    <row r="29" spans="2:16" ht="30" customHeight="1" x14ac:dyDescent="0.15">
      <c r="B29" s="236" t="s">
        <v>327</v>
      </c>
      <c r="C29" s="242">
        <v>97</v>
      </c>
      <c r="D29" s="242">
        <v>1038631</v>
      </c>
      <c r="E29" s="242">
        <v>1420</v>
      </c>
      <c r="F29" s="242">
        <v>1233000</v>
      </c>
      <c r="G29" s="238">
        <v>1739</v>
      </c>
      <c r="H29" s="238">
        <v>1475493</v>
      </c>
      <c r="I29" s="242">
        <v>416</v>
      </c>
      <c r="J29" s="242">
        <v>127990</v>
      </c>
      <c r="K29" s="238">
        <v>0</v>
      </c>
      <c r="L29" s="238">
        <v>0</v>
      </c>
      <c r="M29" s="242">
        <v>406</v>
      </c>
      <c r="N29" s="242">
        <v>55818</v>
      </c>
      <c r="O29" s="242">
        <v>4078</v>
      </c>
      <c r="P29" s="245">
        <v>3930932</v>
      </c>
    </row>
    <row r="30" spans="2:16" ht="30" customHeight="1" x14ac:dyDescent="0.15">
      <c r="B30" s="236" t="s">
        <v>328</v>
      </c>
      <c r="C30" s="242">
        <v>75</v>
      </c>
      <c r="D30" s="242">
        <v>960018</v>
      </c>
      <c r="E30" s="242">
        <v>1532</v>
      </c>
      <c r="F30" s="242">
        <v>1573331</v>
      </c>
      <c r="G30" s="238">
        <v>1702</v>
      </c>
      <c r="H30" s="238">
        <v>1454135</v>
      </c>
      <c r="I30" s="242">
        <v>446</v>
      </c>
      <c r="J30" s="242">
        <v>132273</v>
      </c>
      <c r="K30" s="238">
        <v>0</v>
      </c>
      <c r="L30" s="238">
        <v>0</v>
      </c>
      <c r="M30" s="242">
        <v>545</v>
      </c>
      <c r="N30" s="242">
        <v>117396</v>
      </c>
      <c r="O30" s="242">
        <v>4300</v>
      </c>
      <c r="P30" s="243">
        <v>4237153</v>
      </c>
    </row>
    <row r="31" spans="2:16" ht="30" customHeight="1" x14ac:dyDescent="0.15">
      <c r="B31" s="236" t="s">
        <v>234</v>
      </c>
      <c r="C31" s="241">
        <v>82</v>
      </c>
      <c r="D31" s="242">
        <v>1117742</v>
      </c>
      <c r="E31" s="242">
        <v>1388</v>
      </c>
      <c r="F31" s="242">
        <v>1417146</v>
      </c>
      <c r="G31" s="238">
        <v>1754</v>
      </c>
      <c r="H31" s="238">
        <v>1634117</v>
      </c>
      <c r="I31" s="242">
        <v>525</v>
      </c>
      <c r="J31" s="242">
        <v>107534</v>
      </c>
      <c r="K31" s="238">
        <v>0</v>
      </c>
      <c r="L31" s="238">
        <v>0</v>
      </c>
      <c r="M31" s="242">
        <v>599</v>
      </c>
      <c r="N31" s="242">
        <v>127505</v>
      </c>
      <c r="O31" s="242">
        <v>4348</v>
      </c>
      <c r="P31" s="243">
        <v>4404044</v>
      </c>
    </row>
    <row r="32" spans="2:16" ht="30" customHeight="1" x14ac:dyDescent="0.15">
      <c r="B32" s="236" t="s">
        <v>336</v>
      </c>
      <c r="C32" s="241">
        <v>75</v>
      </c>
      <c r="D32" s="242">
        <v>999533</v>
      </c>
      <c r="E32" s="242">
        <v>1256</v>
      </c>
      <c r="F32" s="242">
        <v>1375456</v>
      </c>
      <c r="G32" s="238">
        <v>1672</v>
      </c>
      <c r="H32" s="238">
        <v>1608484</v>
      </c>
      <c r="I32" s="242">
        <v>540</v>
      </c>
      <c r="J32" s="242">
        <v>104515</v>
      </c>
      <c r="K32" s="238">
        <v>0</v>
      </c>
      <c r="L32" s="238">
        <v>0</v>
      </c>
      <c r="M32" s="242">
        <v>639</v>
      </c>
      <c r="N32" s="242">
        <v>111148</v>
      </c>
      <c r="O32" s="242">
        <v>4182</v>
      </c>
      <c r="P32" s="243">
        <v>4199136</v>
      </c>
    </row>
    <row r="33" spans="2:16" ht="30" customHeight="1" x14ac:dyDescent="0.15">
      <c r="B33" s="236" t="s">
        <v>338</v>
      </c>
      <c r="C33" s="241">
        <v>67</v>
      </c>
      <c r="D33" s="242">
        <v>1150397</v>
      </c>
      <c r="E33" s="242">
        <v>1216</v>
      </c>
      <c r="F33" s="242">
        <v>1308501</v>
      </c>
      <c r="G33" s="238">
        <v>1686</v>
      </c>
      <c r="H33" s="238">
        <v>1604736</v>
      </c>
      <c r="I33" s="242">
        <v>521</v>
      </c>
      <c r="J33" s="242">
        <v>96881</v>
      </c>
      <c r="K33" s="238">
        <v>0</v>
      </c>
      <c r="L33" s="238">
        <v>0</v>
      </c>
      <c r="M33" s="242">
        <v>680</v>
      </c>
      <c r="N33" s="242">
        <v>224682</v>
      </c>
      <c r="O33" s="242">
        <f>C33+E33+G33+I33+K33+M33</f>
        <v>4170</v>
      </c>
      <c r="P33" s="243">
        <f>D33+F33+H33+J33+L33+N33</f>
        <v>4385197</v>
      </c>
    </row>
    <row r="34" spans="2:16" ht="30" customHeight="1" thickBot="1" x14ac:dyDescent="0.2">
      <c r="B34" s="414" t="s">
        <v>342</v>
      </c>
      <c r="C34" s="415">
        <v>51</v>
      </c>
      <c r="D34" s="416">
        <v>919604</v>
      </c>
      <c r="E34" s="416">
        <v>1222</v>
      </c>
      <c r="F34" s="416">
        <v>1373863</v>
      </c>
      <c r="G34" s="417">
        <v>1718</v>
      </c>
      <c r="H34" s="417">
        <v>1642620</v>
      </c>
      <c r="I34" s="416">
        <v>566</v>
      </c>
      <c r="J34" s="416">
        <v>103076</v>
      </c>
      <c r="K34" s="417">
        <v>0</v>
      </c>
      <c r="L34" s="417">
        <v>0</v>
      </c>
      <c r="M34" s="416">
        <v>579</v>
      </c>
      <c r="N34" s="416">
        <v>119337</v>
      </c>
      <c r="O34" s="416">
        <v>4136</v>
      </c>
      <c r="P34" s="418">
        <v>4158500</v>
      </c>
    </row>
    <row r="35" spans="2:16" ht="20.100000000000001" customHeight="1" x14ac:dyDescent="0.15"/>
    <row r="36" spans="2:16" ht="18.75" customHeight="1" x14ac:dyDescent="0.15">
      <c r="B36" s="80" t="s">
        <v>346</v>
      </c>
    </row>
    <row r="37" spans="2:16" ht="18.75" customHeight="1" x14ac:dyDescent="0.15">
      <c r="B37" s="232" t="s">
        <v>158</v>
      </c>
    </row>
  </sheetData>
  <mergeCells count="10">
    <mergeCell ref="B1:P1"/>
    <mergeCell ref="O3:P3"/>
    <mergeCell ref="C4:H4"/>
    <mergeCell ref="I4:J5"/>
    <mergeCell ref="K4:L5"/>
    <mergeCell ref="M4:N5"/>
    <mergeCell ref="O4:P5"/>
    <mergeCell ref="C5:D5"/>
    <mergeCell ref="E5:F5"/>
    <mergeCell ref="G5:H5"/>
  </mergeCells>
  <phoneticPr fontId="3"/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view="pageBreakPreview" zoomScaleNormal="85" zoomScaleSheetLayoutView="100" workbookViewId="0">
      <pane xSplit="9" ySplit="4" topLeftCell="J35" activePane="bottomRight" state="frozen"/>
      <selection activeCell="I23" sqref="K23"/>
      <selection pane="topRight" activeCell="I23" sqref="K23"/>
      <selection pane="bottomLeft" activeCell="I23" sqref="K23"/>
      <selection pane="bottomRight" activeCell="I23" sqref="K23"/>
    </sheetView>
  </sheetViews>
  <sheetFormatPr defaultColWidth="9" defaultRowHeight="13.5" x14ac:dyDescent="0.15"/>
  <cols>
    <col min="1" max="1" width="2.375" style="2" customWidth="1"/>
    <col min="2" max="3" width="7.625" style="2" customWidth="1"/>
    <col min="4" max="9" width="10.625" style="2" customWidth="1"/>
    <col min="10" max="16384" width="9" style="2"/>
  </cols>
  <sheetData>
    <row r="1" spans="2:10" ht="24" customHeight="1" x14ac:dyDescent="0.15">
      <c r="B1" s="327" t="s">
        <v>117</v>
      </c>
      <c r="C1" s="327"/>
      <c r="D1" s="327"/>
      <c r="E1" s="327"/>
      <c r="F1" s="327"/>
      <c r="G1" s="327"/>
      <c r="H1" s="327"/>
      <c r="I1" s="327"/>
    </row>
    <row r="2" spans="2:10" ht="24" customHeight="1" thickBot="1" x14ac:dyDescent="0.2">
      <c r="B2" s="113"/>
      <c r="C2" s="21"/>
      <c r="D2" s="21"/>
      <c r="E2" s="21"/>
      <c r="F2" s="21"/>
      <c r="G2" s="21"/>
      <c r="H2" s="349" t="s">
        <v>118</v>
      </c>
      <c r="I2" s="349"/>
      <c r="J2" s="112"/>
    </row>
    <row r="3" spans="2:10" ht="24" customHeight="1" x14ac:dyDescent="0.15">
      <c r="B3" s="350" t="s">
        <v>119</v>
      </c>
      <c r="C3" s="351"/>
      <c r="D3" s="352" t="s">
        <v>120</v>
      </c>
      <c r="E3" s="353"/>
      <c r="F3" s="354"/>
      <c r="G3" s="352" t="s">
        <v>121</v>
      </c>
      <c r="H3" s="353"/>
      <c r="I3" s="355"/>
      <c r="J3" s="112"/>
    </row>
    <row r="4" spans="2:10" ht="24" customHeight="1" thickBot="1" x14ac:dyDescent="0.2">
      <c r="B4" s="347" t="s">
        <v>106</v>
      </c>
      <c r="C4" s="348"/>
      <c r="D4" s="114" t="s">
        <v>122</v>
      </c>
      <c r="E4" s="114" t="s">
        <v>123</v>
      </c>
      <c r="F4" s="114" t="s">
        <v>124</v>
      </c>
      <c r="G4" s="114" t="s">
        <v>122</v>
      </c>
      <c r="H4" s="114" t="s">
        <v>125</v>
      </c>
      <c r="I4" s="115" t="s">
        <v>235</v>
      </c>
      <c r="J4" s="112"/>
    </row>
    <row r="5" spans="2:10" ht="20.100000000000001" customHeight="1" thickTop="1" x14ac:dyDescent="0.15">
      <c r="B5" s="345" t="s">
        <v>126</v>
      </c>
      <c r="C5" s="346"/>
      <c r="D5" s="116">
        <v>2216424</v>
      </c>
      <c r="E5" s="117">
        <v>226453</v>
      </c>
      <c r="F5" s="117">
        <f t="shared" ref="F5:F14" si="0">D5-E5</f>
        <v>1989971</v>
      </c>
      <c r="G5" s="117">
        <v>376190</v>
      </c>
      <c r="H5" s="117">
        <v>11302</v>
      </c>
      <c r="I5" s="118">
        <f t="shared" ref="I5:I14" si="1">G5-H5</f>
        <v>364888</v>
      </c>
      <c r="J5" s="112"/>
    </row>
    <row r="6" spans="2:10" ht="20.100000000000001" customHeight="1" x14ac:dyDescent="0.15">
      <c r="B6" s="343" t="s">
        <v>127</v>
      </c>
      <c r="C6" s="344"/>
      <c r="D6" s="119">
        <v>2010312</v>
      </c>
      <c r="E6" s="120">
        <v>254462</v>
      </c>
      <c r="F6" s="121">
        <f t="shared" si="0"/>
        <v>1755850</v>
      </c>
      <c r="G6" s="120">
        <v>350169</v>
      </c>
      <c r="H6" s="120">
        <v>16876</v>
      </c>
      <c r="I6" s="122">
        <f t="shared" si="1"/>
        <v>333293</v>
      </c>
      <c r="J6" s="112"/>
    </row>
    <row r="7" spans="2:10" ht="20.100000000000001" customHeight="1" x14ac:dyDescent="0.15">
      <c r="B7" s="343" t="s">
        <v>128</v>
      </c>
      <c r="C7" s="344"/>
      <c r="D7" s="119">
        <v>2238023</v>
      </c>
      <c r="E7" s="120">
        <v>238265</v>
      </c>
      <c r="F7" s="121">
        <f t="shared" si="0"/>
        <v>1999758</v>
      </c>
      <c r="G7" s="120">
        <v>381856</v>
      </c>
      <c r="H7" s="120">
        <v>18449</v>
      </c>
      <c r="I7" s="122">
        <f t="shared" si="1"/>
        <v>363407</v>
      </c>
      <c r="J7" s="112"/>
    </row>
    <row r="8" spans="2:10" ht="20.100000000000001" customHeight="1" x14ac:dyDescent="0.15">
      <c r="B8" s="343" t="s">
        <v>129</v>
      </c>
      <c r="C8" s="344"/>
      <c r="D8" s="119">
        <v>2283101</v>
      </c>
      <c r="E8" s="120">
        <v>195910</v>
      </c>
      <c r="F8" s="121">
        <f t="shared" si="0"/>
        <v>2087191</v>
      </c>
      <c r="G8" s="120">
        <v>289193</v>
      </c>
      <c r="H8" s="120">
        <v>41052</v>
      </c>
      <c r="I8" s="122">
        <f t="shared" si="1"/>
        <v>248141</v>
      </c>
      <c r="J8" s="112"/>
    </row>
    <row r="9" spans="2:10" ht="20.100000000000001" customHeight="1" x14ac:dyDescent="0.15">
      <c r="B9" s="343" t="s">
        <v>130</v>
      </c>
      <c r="C9" s="344"/>
      <c r="D9" s="119">
        <v>2448609</v>
      </c>
      <c r="E9" s="120">
        <v>208215</v>
      </c>
      <c r="F9" s="121">
        <f t="shared" si="0"/>
        <v>2240394</v>
      </c>
      <c r="G9" s="120">
        <v>333860</v>
      </c>
      <c r="H9" s="120">
        <v>109229</v>
      </c>
      <c r="I9" s="122">
        <f t="shared" si="1"/>
        <v>224631</v>
      </c>
      <c r="J9" s="112"/>
    </row>
    <row r="10" spans="2:10" ht="20.100000000000001" customHeight="1" x14ac:dyDescent="0.15">
      <c r="B10" s="343" t="s">
        <v>131</v>
      </c>
      <c r="C10" s="344"/>
      <c r="D10" s="119">
        <v>2693715</v>
      </c>
      <c r="E10" s="120">
        <v>214967</v>
      </c>
      <c r="F10" s="121">
        <f t="shared" si="0"/>
        <v>2478748</v>
      </c>
      <c r="G10" s="120">
        <v>640947</v>
      </c>
      <c r="H10" s="120">
        <v>96122</v>
      </c>
      <c r="I10" s="122">
        <f t="shared" si="1"/>
        <v>544825</v>
      </c>
      <c r="J10" s="112"/>
    </row>
    <row r="11" spans="2:10" ht="20.100000000000001" customHeight="1" x14ac:dyDescent="0.15">
      <c r="B11" s="343" t="s">
        <v>132</v>
      </c>
      <c r="C11" s="344"/>
      <c r="D11" s="119">
        <v>2112299</v>
      </c>
      <c r="E11" s="120">
        <v>200243</v>
      </c>
      <c r="F11" s="121">
        <f t="shared" si="0"/>
        <v>1912056</v>
      </c>
      <c r="G11" s="120">
        <v>740648</v>
      </c>
      <c r="H11" s="120">
        <v>55756</v>
      </c>
      <c r="I11" s="122">
        <f t="shared" si="1"/>
        <v>684892</v>
      </c>
      <c r="J11" s="112"/>
    </row>
    <row r="12" spans="2:10" ht="20.100000000000001" customHeight="1" x14ac:dyDescent="0.15">
      <c r="B12" s="343" t="s">
        <v>133</v>
      </c>
      <c r="C12" s="344"/>
      <c r="D12" s="119">
        <v>1970623</v>
      </c>
      <c r="E12" s="120">
        <v>201054</v>
      </c>
      <c r="F12" s="121">
        <f t="shared" si="0"/>
        <v>1769569</v>
      </c>
      <c r="G12" s="120">
        <v>713166</v>
      </c>
      <c r="H12" s="120">
        <v>47022</v>
      </c>
      <c r="I12" s="122">
        <f t="shared" si="1"/>
        <v>666144</v>
      </c>
      <c r="J12" s="112"/>
    </row>
    <row r="13" spans="2:10" ht="20.100000000000001" customHeight="1" x14ac:dyDescent="0.15">
      <c r="B13" s="343" t="s">
        <v>134</v>
      </c>
      <c r="C13" s="344"/>
      <c r="D13" s="119">
        <v>2071041</v>
      </c>
      <c r="E13" s="120">
        <v>288665</v>
      </c>
      <c r="F13" s="121">
        <f t="shared" si="0"/>
        <v>1782376</v>
      </c>
      <c r="G13" s="120">
        <v>684814</v>
      </c>
      <c r="H13" s="120">
        <v>21155</v>
      </c>
      <c r="I13" s="122">
        <f t="shared" si="1"/>
        <v>663659</v>
      </c>
      <c r="J13" s="112"/>
    </row>
    <row r="14" spans="2:10" ht="20.100000000000001" customHeight="1" x14ac:dyDescent="0.15">
      <c r="B14" s="343" t="s">
        <v>135</v>
      </c>
      <c r="C14" s="344"/>
      <c r="D14" s="119">
        <v>2141324</v>
      </c>
      <c r="E14" s="120">
        <v>267895</v>
      </c>
      <c r="F14" s="121">
        <f t="shared" si="0"/>
        <v>1873429</v>
      </c>
      <c r="G14" s="120">
        <v>644371</v>
      </c>
      <c r="H14" s="120">
        <v>11145</v>
      </c>
      <c r="I14" s="122">
        <f t="shared" si="1"/>
        <v>633226</v>
      </c>
      <c r="J14" s="112"/>
    </row>
    <row r="15" spans="2:10" ht="20.100000000000001" customHeight="1" x14ac:dyDescent="0.15">
      <c r="B15" s="343" t="s">
        <v>136</v>
      </c>
      <c r="C15" s="344"/>
      <c r="D15" s="119">
        <v>1989903</v>
      </c>
      <c r="E15" s="120">
        <v>266782</v>
      </c>
      <c r="F15" s="121">
        <v>1723121</v>
      </c>
      <c r="G15" s="120">
        <v>651730</v>
      </c>
      <c r="H15" s="120">
        <v>86900</v>
      </c>
      <c r="I15" s="122">
        <v>564830</v>
      </c>
      <c r="J15" s="112"/>
    </row>
    <row r="16" spans="2:10" ht="20.100000000000001" customHeight="1" x14ac:dyDescent="0.15">
      <c r="B16" s="343" t="s">
        <v>137</v>
      </c>
      <c r="C16" s="344"/>
      <c r="D16" s="119">
        <v>2159209</v>
      </c>
      <c r="E16" s="120">
        <v>232138</v>
      </c>
      <c r="F16" s="121">
        <v>1927071</v>
      </c>
      <c r="G16" s="120">
        <v>615009</v>
      </c>
      <c r="H16" s="120">
        <v>57539</v>
      </c>
      <c r="I16" s="122">
        <v>557470</v>
      </c>
      <c r="J16" s="112"/>
    </row>
    <row r="17" spans="2:10" ht="20.100000000000001" customHeight="1" x14ac:dyDescent="0.15">
      <c r="B17" s="343" t="s">
        <v>138</v>
      </c>
      <c r="C17" s="344"/>
      <c r="D17" s="119">
        <f t="shared" ref="D17:D21" si="2">SUM(E17:F17)</f>
        <v>2136641</v>
      </c>
      <c r="E17" s="120">
        <v>237315</v>
      </c>
      <c r="F17" s="121">
        <v>1899326</v>
      </c>
      <c r="G17" s="120">
        <f t="shared" ref="G17:G21" si="3">SUM(H17:I17)</f>
        <v>659124</v>
      </c>
      <c r="H17" s="120">
        <v>37140</v>
      </c>
      <c r="I17" s="122">
        <v>621984</v>
      </c>
      <c r="J17" s="112"/>
    </row>
    <row r="18" spans="2:10" ht="20.100000000000001" customHeight="1" x14ac:dyDescent="0.15">
      <c r="B18" s="343" t="s">
        <v>139</v>
      </c>
      <c r="C18" s="344"/>
      <c r="D18" s="119">
        <f t="shared" si="2"/>
        <v>2208730</v>
      </c>
      <c r="E18" s="120">
        <v>251098</v>
      </c>
      <c r="F18" s="121">
        <v>1957632</v>
      </c>
      <c r="G18" s="120">
        <f t="shared" si="3"/>
        <v>590822</v>
      </c>
      <c r="H18" s="120">
        <v>30377</v>
      </c>
      <c r="I18" s="122">
        <v>560445</v>
      </c>
      <c r="J18" s="112"/>
    </row>
    <row r="19" spans="2:10" ht="20.100000000000001" customHeight="1" x14ac:dyDescent="0.15">
      <c r="B19" s="343" t="s">
        <v>140</v>
      </c>
      <c r="C19" s="344"/>
      <c r="D19" s="119">
        <f t="shared" si="2"/>
        <v>1776264</v>
      </c>
      <c r="E19" s="120">
        <v>269041</v>
      </c>
      <c r="F19" s="121">
        <v>1507223</v>
      </c>
      <c r="G19" s="120">
        <f t="shared" si="3"/>
        <v>604854</v>
      </c>
      <c r="H19" s="120">
        <v>28876</v>
      </c>
      <c r="I19" s="122">
        <v>575978</v>
      </c>
      <c r="J19" s="112"/>
    </row>
    <row r="20" spans="2:10" ht="20.100000000000001" customHeight="1" x14ac:dyDescent="0.15">
      <c r="B20" s="343" t="s">
        <v>141</v>
      </c>
      <c r="C20" s="344"/>
      <c r="D20" s="119">
        <f t="shared" si="2"/>
        <v>1799790</v>
      </c>
      <c r="E20" s="120">
        <v>268080</v>
      </c>
      <c r="F20" s="121">
        <v>1531710</v>
      </c>
      <c r="G20" s="120">
        <f t="shared" si="3"/>
        <v>773496</v>
      </c>
      <c r="H20" s="120">
        <v>39194</v>
      </c>
      <c r="I20" s="122">
        <v>734302</v>
      </c>
      <c r="J20" s="112"/>
    </row>
    <row r="21" spans="2:10" ht="20.100000000000001" customHeight="1" x14ac:dyDescent="0.15">
      <c r="B21" s="343" t="s">
        <v>236</v>
      </c>
      <c r="C21" s="344"/>
      <c r="D21" s="119">
        <f t="shared" si="2"/>
        <v>2023198</v>
      </c>
      <c r="E21" s="120">
        <v>268775</v>
      </c>
      <c r="F21" s="121">
        <v>1754423</v>
      </c>
      <c r="G21" s="120">
        <f t="shared" si="3"/>
        <v>704439</v>
      </c>
      <c r="H21" s="120">
        <v>44690</v>
      </c>
      <c r="I21" s="122">
        <v>659749</v>
      </c>
      <c r="J21" s="112"/>
    </row>
    <row r="22" spans="2:10" ht="20.100000000000001" customHeight="1" x14ac:dyDescent="0.15">
      <c r="B22" s="343" t="s">
        <v>263</v>
      </c>
      <c r="C22" s="344"/>
      <c r="D22" s="247">
        <v>1895978</v>
      </c>
      <c r="E22" s="120">
        <v>253189</v>
      </c>
      <c r="F22" s="121">
        <v>1642789</v>
      </c>
      <c r="G22" s="120">
        <v>679185</v>
      </c>
      <c r="H22" s="120">
        <v>79002</v>
      </c>
      <c r="I22" s="122">
        <v>600183</v>
      </c>
      <c r="J22" s="112"/>
    </row>
    <row r="23" spans="2:10" ht="20.100000000000001" customHeight="1" x14ac:dyDescent="0.15">
      <c r="B23" s="343" t="s">
        <v>337</v>
      </c>
      <c r="C23" s="344"/>
      <c r="D23" s="119">
        <v>1889434</v>
      </c>
      <c r="E23" s="120">
        <v>290889</v>
      </c>
      <c r="F23" s="120">
        <v>1598545</v>
      </c>
      <c r="G23" s="120">
        <v>736031</v>
      </c>
      <c r="H23" s="120">
        <v>61150</v>
      </c>
      <c r="I23" s="264">
        <v>674881</v>
      </c>
      <c r="J23" s="202"/>
    </row>
    <row r="24" spans="2:10" ht="20.100000000000001" customHeight="1" x14ac:dyDescent="0.15">
      <c r="B24" s="345" t="s">
        <v>339</v>
      </c>
      <c r="C24" s="346"/>
      <c r="D24" s="276">
        <v>1886843</v>
      </c>
      <c r="E24" s="277">
        <v>257661</v>
      </c>
      <c r="F24" s="277">
        <v>1629182</v>
      </c>
      <c r="G24" s="277">
        <v>750213</v>
      </c>
      <c r="H24" s="277">
        <v>83075</v>
      </c>
      <c r="I24" s="281">
        <v>667138</v>
      </c>
      <c r="J24" s="203"/>
    </row>
    <row r="25" spans="2:10" ht="20.100000000000001" customHeight="1" thickBot="1" x14ac:dyDescent="0.2">
      <c r="B25" s="419" t="s">
        <v>343</v>
      </c>
      <c r="C25" s="420"/>
      <c r="D25" s="421">
        <f t="shared" ref="D25:I25" si="4">SUM(D27:D37)</f>
        <v>1898278</v>
      </c>
      <c r="E25" s="422">
        <f t="shared" si="4"/>
        <v>233804</v>
      </c>
      <c r="F25" s="422">
        <f t="shared" si="4"/>
        <v>1664474</v>
      </c>
      <c r="G25" s="422">
        <f t="shared" si="4"/>
        <v>749281</v>
      </c>
      <c r="H25" s="422">
        <f t="shared" si="4"/>
        <v>74306</v>
      </c>
      <c r="I25" s="423">
        <f t="shared" si="4"/>
        <v>674975</v>
      </c>
      <c r="J25" s="203"/>
    </row>
    <row r="26" spans="2:10" ht="20.100000000000001" customHeight="1" thickBot="1" x14ac:dyDescent="0.2">
      <c r="B26" s="278" t="s">
        <v>344</v>
      </c>
      <c r="C26" s="204"/>
      <c r="D26" s="205"/>
      <c r="E26" s="205"/>
      <c r="F26" s="205"/>
      <c r="G26" s="205"/>
      <c r="H26" s="205"/>
      <c r="I26" s="205"/>
      <c r="J26" s="112"/>
    </row>
    <row r="27" spans="2:10" ht="20.100000000000001" customHeight="1" x14ac:dyDescent="0.15">
      <c r="B27" s="339" t="s">
        <v>237</v>
      </c>
      <c r="C27" s="340"/>
      <c r="D27" s="123">
        <v>19013</v>
      </c>
      <c r="E27" s="424">
        <v>0</v>
      </c>
      <c r="F27" s="425">
        <f>D27-E27</f>
        <v>19013</v>
      </c>
      <c r="G27" s="424">
        <v>1736</v>
      </c>
      <c r="H27" s="424">
        <v>0</v>
      </c>
      <c r="I27" s="426">
        <f>G27-H27</f>
        <v>1736</v>
      </c>
      <c r="J27" s="112"/>
    </row>
    <row r="28" spans="2:10" ht="20.100000000000001" customHeight="1" x14ac:dyDescent="0.15">
      <c r="B28" s="339" t="s">
        <v>238</v>
      </c>
      <c r="C28" s="340"/>
      <c r="D28" s="123">
        <v>0</v>
      </c>
      <c r="E28" s="424">
        <v>0</v>
      </c>
      <c r="F28" s="425">
        <f t="shared" ref="F28:F37" si="5">D28-E28</f>
        <v>0</v>
      </c>
      <c r="G28" s="424">
        <v>5085</v>
      </c>
      <c r="H28" s="424">
        <v>0</v>
      </c>
      <c r="I28" s="426">
        <f t="shared" ref="I28:I37" si="6">G28-H28</f>
        <v>5085</v>
      </c>
      <c r="J28" s="112"/>
    </row>
    <row r="29" spans="2:10" ht="20.100000000000001" customHeight="1" x14ac:dyDescent="0.15">
      <c r="B29" s="339" t="s">
        <v>239</v>
      </c>
      <c r="C29" s="340"/>
      <c r="D29" s="123">
        <v>721140</v>
      </c>
      <c r="E29" s="424">
        <v>0</v>
      </c>
      <c r="F29" s="425">
        <f t="shared" si="5"/>
        <v>721140</v>
      </c>
      <c r="G29" s="424">
        <v>89828</v>
      </c>
      <c r="H29" s="424">
        <v>18202</v>
      </c>
      <c r="I29" s="426">
        <f t="shared" si="6"/>
        <v>71626</v>
      </c>
      <c r="J29" s="112"/>
    </row>
    <row r="30" spans="2:10" ht="20.100000000000001" customHeight="1" x14ac:dyDescent="0.15">
      <c r="B30" s="339" t="s">
        <v>142</v>
      </c>
      <c r="C30" s="340"/>
      <c r="D30" s="123">
        <v>35039</v>
      </c>
      <c r="E30" s="424">
        <v>5126</v>
      </c>
      <c r="F30" s="425">
        <f t="shared" si="5"/>
        <v>29913</v>
      </c>
      <c r="G30" s="424">
        <v>38248</v>
      </c>
      <c r="H30" s="424">
        <v>30383</v>
      </c>
      <c r="I30" s="426">
        <f t="shared" si="6"/>
        <v>7865</v>
      </c>
      <c r="J30" s="202"/>
    </row>
    <row r="31" spans="2:10" ht="20.100000000000001" customHeight="1" x14ac:dyDescent="0.15">
      <c r="B31" s="339" t="s">
        <v>143</v>
      </c>
      <c r="C31" s="340"/>
      <c r="D31" s="123">
        <v>670022</v>
      </c>
      <c r="E31" s="427">
        <v>228678</v>
      </c>
      <c r="F31" s="425">
        <f t="shared" si="5"/>
        <v>441344</v>
      </c>
      <c r="G31" s="424">
        <v>87088</v>
      </c>
      <c r="H31" s="424">
        <v>0</v>
      </c>
      <c r="I31" s="428">
        <f t="shared" si="6"/>
        <v>87088</v>
      </c>
      <c r="J31" s="112"/>
    </row>
    <row r="32" spans="2:10" ht="20.100000000000001" customHeight="1" x14ac:dyDescent="0.15">
      <c r="B32" s="339" t="s">
        <v>240</v>
      </c>
      <c r="C32" s="340"/>
      <c r="D32" s="123">
        <v>0</v>
      </c>
      <c r="E32" s="427">
        <v>0</v>
      </c>
      <c r="F32" s="425">
        <f t="shared" si="5"/>
        <v>0</v>
      </c>
      <c r="G32" s="424">
        <v>0</v>
      </c>
      <c r="H32" s="424">
        <v>0</v>
      </c>
      <c r="I32" s="426">
        <f t="shared" si="6"/>
        <v>0</v>
      </c>
      <c r="J32" s="112"/>
    </row>
    <row r="33" spans="2:10" ht="20.100000000000001" customHeight="1" x14ac:dyDescent="0.15">
      <c r="B33" s="339" t="s">
        <v>241</v>
      </c>
      <c r="C33" s="340"/>
      <c r="D33" s="123">
        <v>0</v>
      </c>
      <c r="E33" s="424">
        <v>0</v>
      </c>
      <c r="F33" s="425">
        <f t="shared" si="5"/>
        <v>0</v>
      </c>
      <c r="G33" s="424">
        <v>23736</v>
      </c>
      <c r="H33" s="424">
        <v>0</v>
      </c>
      <c r="I33" s="426">
        <f t="shared" si="6"/>
        <v>23736</v>
      </c>
      <c r="J33" s="112"/>
    </row>
    <row r="34" spans="2:10" ht="20.100000000000001" customHeight="1" x14ac:dyDescent="0.15">
      <c r="B34" s="339" t="s">
        <v>144</v>
      </c>
      <c r="C34" s="340"/>
      <c r="D34" s="123">
        <v>0</v>
      </c>
      <c r="E34" s="424">
        <v>0</v>
      </c>
      <c r="F34" s="425">
        <f t="shared" si="5"/>
        <v>0</v>
      </c>
      <c r="G34" s="424">
        <v>396</v>
      </c>
      <c r="H34" s="424">
        <v>0</v>
      </c>
      <c r="I34" s="426">
        <f t="shared" si="6"/>
        <v>396</v>
      </c>
      <c r="J34" s="112"/>
    </row>
    <row r="35" spans="2:10" ht="20.100000000000001" customHeight="1" x14ac:dyDescent="0.15">
      <c r="B35" s="339" t="s">
        <v>242</v>
      </c>
      <c r="C35" s="340"/>
      <c r="D35" s="123">
        <v>319</v>
      </c>
      <c r="E35" s="424">
        <v>0</v>
      </c>
      <c r="F35" s="425">
        <f t="shared" si="5"/>
        <v>319</v>
      </c>
      <c r="G35" s="424">
        <v>29694</v>
      </c>
      <c r="H35" s="427">
        <v>25721</v>
      </c>
      <c r="I35" s="426">
        <f t="shared" si="6"/>
        <v>3973</v>
      </c>
      <c r="J35" s="112"/>
    </row>
    <row r="36" spans="2:10" ht="20.100000000000001" customHeight="1" x14ac:dyDescent="0.15">
      <c r="B36" s="339" t="s">
        <v>145</v>
      </c>
      <c r="C36" s="340"/>
      <c r="D36" s="123">
        <v>0</v>
      </c>
      <c r="E36" s="424">
        <v>0</v>
      </c>
      <c r="F36" s="425">
        <f t="shared" si="5"/>
        <v>0</v>
      </c>
      <c r="G36" s="424">
        <v>0</v>
      </c>
      <c r="H36" s="424">
        <v>0</v>
      </c>
      <c r="I36" s="426">
        <f t="shared" si="6"/>
        <v>0</v>
      </c>
      <c r="J36" s="112"/>
    </row>
    <row r="37" spans="2:10" ht="18" customHeight="1" thickBot="1" x14ac:dyDescent="0.2">
      <c r="B37" s="341" t="s">
        <v>243</v>
      </c>
      <c r="C37" s="342"/>
      <c r="D37" s="429">
        <v>452745</v>
      </c>
      <c r="E37" s="429">
        <v>0</v>
      </c>
      <c r="F37" s="430">
        <f t="shared" si="5"/>
        <v>452745</v>
      </c>
      <c r="G37" s="429">
        <v>473470</v>
      </c>
      <c r="H37" s="429">
        <v>0</v>
      </c>
      <c r="I37" s="431">
        <f t="shared" si="6"/>
        <v>473470</v>
      </c>
    </row>
    <row r="38" spans="2:10" ht="18" customHeight="1" x14ac:dyDescent="0.15">
      <c r="B38" s="111" t="s">
        <v>345</v>
      </c>
      <c r="C38" s="124"/>
      <c r="D38" s="123"/>
      <c r="E38" s="123"/>
      <c r="F38" s="125"/>
      <c r="G38" s="123"/>
      <c r="H38" s="123"/>
      <c r="I38" s="123"/>
    </row>
    <row r="39" spans="2:10" ht="14.25" x14ac:dyDescent="0.15">
      <c r="B39" s="21" t="s">
        <v>146</v>
      </c>
      <c r="C39" s="80"/>
      <c r="D39" s="126"/>
      <c r="E39" s="126"/>
      <c r="F39" s="126"/>
      <c r="G39" s="126"/>
      <c r="H39" s="126"/>
      <c r="I39" s="126"/>
    </row>
  </sheetData>
  <mergeCells count="38">
    <mergeCell ref="B4:C4"/>
    <mergeCell ref="B1:I1"/>
    <mergeCell ref="H2:I2"/>
    <mergeCell ref="B3:C3"/>
    <mergeCell ref="D3:F3"/>
    <mergeCell ref="G3:I3"/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32:C32"/>
    <mergeCell ref="B17:C17"/>
    <mergeCell ref="B18:C18"/>
    <mergeCell ref="B19:C19"/>
    <mergeCell ref="B20:C20"/>
    <mergeCell ref="B21:C21"/>
    <mergeCell ref="B24:C24"/>
    <mergeCell ref="B27:C27"/>
    <mergeCell ref="B28:C28"/>
    <mergeCell ref="B29:C29"/>
    <mergeCell ref="B30:C30"/>
    <mergeCell ref="B31:C31"/>
    <mergeCell ref="B22:C22"/>
    <mergeCell ref="B23:C23"/>
    <mergeCell ref="B25:C25"/>
    <mergeCell ref="B33:C33"/>
    <mergeCell ref="B34:C34"/>
    <mergeCell ref="B35:C35"/>
    <mergeCell ref="B36:C36"/>
    <mergeCell ref="B37:C37"/>
  </mergeCells>
  <phoneticPr fontId="3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showGridLines="0" view="pageBreakPreview" topLeftCell="A4" zoomScale="60" zoomScaleNormal="130" workbookViewId="0">
      <selection activeCell="I23" sqref="K23"/>
    </sheetView>
  </sheetViews>
  <sheetFormatPr defaultColWidth="9" defaultRowHeight="13.5" x14ac:dyDescent="0.15"/>
  <cols>
    <col min="1" max="1" width="1.875" style="2" customWidth="1"/>
    <col min="2" max="3" width="6.625" style="2" customWidth="1"/>
    <col min="4" max="9" width="10.625" style="2" customWidth="1"/>
    <col min="10" max="16384" width="9" style="2"/>
  </cols>
  <sheetData>
    <row r="1" spans="2:9" s="96" customFormat="1" ht="24" customHeight="1" x14ac:dyDescent="0.15">
      <c r="B1" s="327" t="s">
        <v>104</v>
      </c>
      <c r="C1" s="327"/>
      <c r="D1" s="327"/>
      <c r="E1" s="327"/>
      <c r="F1" s="327"/>
      <c r="G1" s="327"/>
      <c r="H1" s="327"/>
      <c r="I1" s="327"/>
    </row>
    <row r="2" spans="2:9" s="96" customFormat="1" ht="24" customHeight="1" x14ac:dyDescent="0.15">
      <c r="B2" s="80"/>
      <c r="C2" s="80"/>
      <c r="D2" s="80"/>
      <c r="E2" s="80"/>
      <c r="F2" s="80"/>
      <c r="G2" s="80"/>
      <c r="H2" s="80"/>
      <c r="I2" s="80"/>
    </row>
    <row r="3" spans="2:9" s="96" customFormat="1" ht="24" customHeight="1" thickBot="1" x14ac:dyDescent="0.2">
      <c r="B3" s="4" t="s">
        <v>265</v>
      </c>
      <c r="C3" s="4"/>
      <c r="D3" s="4"/>
      <c r="E3" s="4"/>
      <c r="F3" s="4"/>
      <c r="G3" s="4"/>
      <c r="H3" s="371" t="s">
        <v>105</v>
      </c>
      <c r="I3" s="371"/>
    </row>
    <row r="4" spans="2:9" s="96" customFormat="1" ht="24" customHeight="1" x14ac:dyDescent="0.15">
      <c r="B4" s="372" t="s">
        <v>106</v>
      </c>
      <c r="C4" s="373"/>
      <c r="D4" s="358" t="s">
        <v>107</v>
      </c>
      <c r="E4" s="364"/>
      <c r="F4" s="358" t="s">
        <v>108</v>
      </c>
      <c r="G4" s="364"/>
      <c r="H4" s="358" t="s">
        <v>109</v>
      </c>
      <c r="I4" s="359"/>
    </row>
    <row r="5" spans="2:9" s="96" customFormat="1" ht="24" customHeight="1" x14ac:dyDescent="0.15">
      <c r="B5" s="374"/>
      <c r="C5" s="375"/>
      <c r="D5" s="6" t="s">
        <v>110</v>
      </c>
      <c r="E5" s="6" t="s">
        <v>111</v>
      </c>
      <c r="F5" s="6" t="s">
        <v>110</v>
      </c>
      <c r="G5" s="6" t="s">
        <v>111</v>
      </c>
      <c r="H5" s="6" t="s">
        <v>110</v>
      </c>
      <c r="I5" s="97" t="s">
        <v>111</v>
      </c>
    </row>
    <row r="6" spans="2:9" s="96" customFormat="1" ht="24" customHeight="1" x14ac:dyDescent="0.15">
      <c r="B6" s="360" t="s">
        <v>61</v>
      </c>
      <c r="C6" s="361"/>
      <c r="D6" s="98">
        <v>190</v>
      </c>
      <c r="E6" s="9">
        <v>67</v>
      </c>
      <c r="F6" s="9">
        <v>180</v>
      </c>
      <c r="G6" s="9">
        <v>102</v>
      </c>
      <c r="H6" s="9">
        <f>D6+F6</f>
        <v>370</v>
      </c>
      <c r="I6" s="99">
        <f>E6+G6</f>
        <v>169</v>
      </c>
    </row>
    <row r="7" spans="2:9" s="96" customFormat="1" ht="24" customHeight="1" x14ac:dyDescent="0.15">
      <c r="B7" s="362" t="s">
        <v>62</v>
      </c>
      <c r="C7" s="363"/>
      <c r="D7" s="13">
        <v>433</v>
      </c>
      <c r="E7" s="11">
        <v>1412</v>
      </c>
      <c r="F7" s="11">
        <v>1964</v>
      </c>
      <c r="G7" s="100" t="s">
        <v>244</v>
      </c>
      <c r="H7" s="11">
        <f>SUM(D7+F7)</f>
        <v>2397</v>
      </c>
      <c r="I7" s="14">
        <v>1412</v>
      </c>
    </row>
    <row r="8" spans="2:9" s="96" customFormat="1" ht="24" customHeight="1" thickBot="1" x14ac:dyDescent="0.2">
      <c r="B8" s="365" t="s">
        <v>63</v>
      </c>
      <c r="C8" s="366"/>
      <c r="D8" s="101">
        <v>286</v>
      </c>
      <c r="E8" s="18">
        <v>969</v>
      </c>
      <c r="F8" s="18">
        <v>1081</v>
      </c>
      <c r="G8" s="102" t="s">
        <v>244</v>
      </c>
      <c r="H8" s="18">
        <v>1367</v>
      </c>
      <c r="I8" s="19">
        <v>969</v>
      </c>
    </row>
    <row r="9" spans="2:9" s="96" customFormat="1" ht="9" customHeight="1" x14ac:dyDescent="0.15">
      <c r="B9" s="103"/>
      <c r="C9" s="103"/>
      <c r="D9" s="8"/>
      <c r="E9" s="8"/>
      <c r="F9" s="8"/>
      <c r="G9" s="104"/>
      <c r="H9" s="8"/>
      <c r="I9" s="8"/>
    </row>
    <row r="10" spans="2:9" s="96" customFormat="1" ht="18" customHeight="1" x14ac:dyDescent="0.15">
      <c r="B10" s="21" t="s">
        <v>266</v>
      </c>
      <c r="C10" s="4"/>
      <c r="D10" s="4"/>
      <c r="E10" s="4"/>
      <c r="F10" s="4"/>
      <c r="G10" s="4"/>
      <c r="H10" s="4"/>
      <c r="I10" s="4"/>
    </row>
    <row r="11" spans="2:9" s="1" customFormat="1" ht="18" customHeight="1" x14ac:dyDescent="0.15">
      <c r="B11" s="206" t="s">
        <v>264</v>
      </c>
      <c r="C11" s="207"/>
      <c r="D11" s="207"/>
      <c r="E11" s="207"/>
    </row>
    <row r="12" spans="2:9" s="96" customFormat="1" ht="24" customHeight="1" x14ac:dyDescent="0.15">
      <c r="B12" s="4"/>
      <c r="C12" s="4"/>
      <c r="D12" s="4"/>
      <c r="E12" s="4"/>
      <c r="F12" s="4"/>
      <c r="G12" s="4"/>
      <c r="H12" s="4"/>
      <c r="I12" s="4"/>
    </row>
    <row r="13" spans="2:9" s="96" customFormat="1" ht="24" customHeight="1" x14ac:dyDescent="0.15">
      <c r="B13" s="4"/>
      <c r="C13" s="4"/>
      <c r="D13" s="4"/>
      <c r="E13" s="4"/>
      <c r="F13" s="4"/>
      <c r="G13" s="4"/>
      <c r="H13" s="4"/>
      <c r="I13" s="4"/>
    </row>
    <row r="14" spans="2:9" s="96" customFormat="1" ht="24" customHeight="1" x14ac:dyDescent="0.15">
      <c r="B14" s="4"/>
      <c r="C14" s="4"/>
      <c r="D14" s="4"/>
      <c r="E14" s="4"/>
      <c r="F14" s="4"/>
      <c r="G14" s="4"/>
      <c r="H14" s="4"/>
      <c r="I14" s="4"/>
    </row>
    <row r="15" spans="2:9" s="96" customFormat="1" ht="24" customHeight="1" thickBot="1" x14ac:dyDescent="0.2">
      <c r="B15" s="4" t="s">
        <v>112</v>
      </c>
      <c r="C15" s="4"/>
      <c r="D15" s="4"/>
      <c r="E15" s="4"/>
      <c r="F15" s="4"/>
      <c r="G15" s="4"/>
      <c r="H15" s="4"/>
      <c r="I15" s="263" t="s">
        <v>105</v>
      </c>
    </row>
    <row r="16" spans="2:9" s="96" customFormat="1" ht="24" customHeight="1" x14ac:dyDescent="0.15">
      <c r="B16" s="367" t="s">
        <v>106</v>
      </c>
      <c r="C16" s="368"/>
      <c r="D16" s="358" t="s">
        <v>113</v>
      </c>
      <c r="E16" s="364"/>
      <c r="F16" s="358" t="s">
        <v>114</v>
      </c>
      <c r="G16" s="364"/>
      <c r="H16" s="358" t="s">
        <v>109</v>
      </c>
      <c r="I16" s="359"/>
    </row>
    <row r="17" spans="2:9" s="96" customFormat="1" ht="24" customHeight="1" x14ac:dyDescent="0.15">
      <c r="B17" s="369"/>
      <c r="C17" s="370"/>
      <c r="D17" s="6" t="s">
        <v>110</v>
      </c>
      <c r="E17" s="6" t="s">
        <v>111</v>
      </c>
      <c r="F17" s="6" t="s">
        <v>110</v>
      </c>
      <c r="G17" s="6" t="s">
        <v>111</v>
      </c>
      <c r="H17" s="6" t="s">
        <v>110</v>
      </c>
      <c r="I17" s="97" t="s">
        <v>111</v>
      </c>
    </row>
    <row r="18" spans="2:9" s="96" customFormat="1" ht="24" customHeight="1" x14ac:dyDescent="0.15">
      <c r="B18" s="360" t="s">
        <v>115</v>
      </c>
      <c r="C18" s="361"/>
      <c r="D18" s="105">
        <v>100</v>
      </c>
      <c r="E18" s="106" t="s">
        <v>245</v>
      </c>
      <c r="F18" s="106" t="s">
        <v>245</v>
      </c>
      <c r="G18" s="24">
        <v>57</v>
      </c>
      <c r="H18" s="24">
        <f>D18</f>
        <v>100</v>
      </c>
      <c r="I18" s="25">
        <f>G18</f>
        <v>57</v>
      </c>
    </row>
    <row r="19" spans="2:9" s="96" customFormat="1" ht="24" customHeight="1" x14ac:dyDescent="0.15">
      <c r="B19" s="362" t="s">
        <v>246</v>
      </c>
      <c r="C19" s="363"/>
      <c r="D19" s="28">
        <v>112.2</v>
      </c>
      <c r="E19" s="107" t="s">
        <v>247</v>
      </c>
      <c r="F19" s="107" t="s">
        <v>245</v>
      </c>
      <c r="G19" s="26">
        <v>46</v>
      </c>
      <c r="H19" s="26">
        <f>D19</f>
        <v>112.2</v>
      </c>
      <c r="I19" s="27">
        <f>G19</f>
        <v>46</v>
      </c>
    </row>
    <row r="20" spans="2:9" s="96" customFormat="1" ht="24" customHeight="1" x14ac:dyDescent="0.15">
      <c r="B20" s="362" t="s">
        <v>248</v>
      </c>
      <c r="C20" s="363"/>
      <c r="D20" s="28">
        <v>155.4</v>
      </c>
      <c r="E20" s="107" t="s">
        <v>245</v>
      </c>
      <c r="F20" s="107" t="s">
        <v>245</v>
      </c>
      <c r="G20" s="26">
        <v>119.9</v>
      </c>
      <c r="H20" s="26">
        <f>D20</f>
        <v>155.4</v>
      </c>
      <c r="I20" s="27">
        <f>G20</f>
        <v>119.9</v>
      </c>
    </row>
    <row r="21" spans="2:9" s="96" customFormat="1" ht="24" customHeight="1" x14ac:dyDescent="0.15">
      <c r="B21" s="362" t="s">
        <v>249</v>
      </c>
      <c r="C21" s="363"/>
      <c r="D21" s="28">
        <v>252.2</v>
      </c>
      <c r="E21" s="107" t="s">
        <v>247</v>
      </c>
      <c r="F21" s="107" t="s">
        <v>245</v>
      </c>
      <c r="G21" s="26">
        <v>287.7</v>
      </c>
      <c r="H21" s="26">
        <f>D21</f>
        <v>252.2</v>
      </c>
      <c r="I21" s="27">
        <f>G21</f>
        <v>287.7</v>
      </c>
    </row>
    <row r="22" spans="2:9" s="96" customFormat="1" ht="24" customHeight="1" x14ac:dyDescent="0.15">
      <c r="B22" s="362" t="s">
        <v>250</v>
      </c>
      <c r="C22" s="363"/>
      <c r="D22" s="28">
        <v>193.9</v>
      </c>
      <c r="E22" s="107" t="s">
        <v>244</v>
      </c>
      <c r="F22" s="107" t="s">
        <v>245</v>
      </c>
      <c r="G22" s="26">
        <v>145.80000000000001</v>
      </c>
      <c r="H22" s="26">
        <f>D22</f>
        <v>193.9</v>
      </c>
      <c r="I22" s="27">
        <f>G22</f>
        <v>145.80000000000001</v>
      </c>
    </row>
    <row r="23" spans="2:9" s="96" customFormat="1" ht="24" customHeight="1" x14ac:dyDescent="0.15">
      <c r="B23" s="362" t="s">
        <v>251</v>
      </c>
      <c r="C23" s="363"/>
      <c r="D23" s="28">
        <v>207.8</v>
      </c>
      <c r="E23" s="107" t="s">
        <v>252</v>
      </c>
      <c r="F23" s="107" t="s">
        <v>252</v>
      </c>
      <c r="G23" s="26">
        <v>175.8</v>
      </c>
      <c r="H23" s="26">
        <v>207.8</v>
      </c>
      <c r="I23" s="27">
        <v>175.8</v>
      </c>
    </row>
    <row r="24" spans="2:9" s="96" customFormat="1" ht="24" customHeight="1" x14ac:dyDescent="0.15">
      <c r="B24" s="362" t="s">
        <v>253</v>
      </c>
      <c r="C24" s="363"/>
      <c r="D24" s="28">
        <v>162.69999999999999</v>
      </c>
      <c r="E24" s="107" t="s">
        <v>247</v>
      </c>
      <c r="F24" s="107" t="s">
        <v>247</v>
      </c>
      <c r="G24" s="26">
        <v>36.6</v>
      </c>
      <c r="H24" s="26">
        <v>162.69999999999999</v>
      </c>
      <c r="I24" s="27">
        <v>36.6</v>
      </c>
    </row>
    <row r="25" spans="2:9" s="96" customFormat="1" ht="24" customHeight="1" x14ac:dyDescent="0.15">
      <c r="B25" s="362" t="s">
        <v>42</v>
      </c>
      <c r="C25" s="363"/>
      <c r="D25" s="28">
        <v>58</v>
      </c>
      <c r="E25" s="107">
        <v>11.2</v>
      </c>
      <c r="F25" s="107" t="s">
        <v>247</v>
      </c>
      <c r="G25" s="107" t="s">
        <v>247</v>
      </c>
      <c r="H25" s="26">
        <v>58</v>
      </c>
      <c r="I25" s="27">
        <v>11.2</v>
      </c>
    </row>
    <row r="26" spans="2:9" s="96" customFormat="1" ht="24" customHeight="1" thickBot="1" x14ac:dyDescent="0.2">
      <c r="B26" s="365" t="s">
        <v>43</v>
      </c>
      <c r="C26" s="366"/>
      <c r="D26" s="29">
        <v>44.2</v>
      </c>
      <c r="E26" s="108" t="s">
        <v>247</v>
      </c>
      <c r="F26" s="108" t="s">
        <v>254</v>
      </c>
      <c r="G26" s="108" t="s">
        <v>247</v>
      </c>
      <c r="H26" s="30">
        <v>44.2</v>
      </c>
      <c r="I26" s="109" t="s">
        <v>254</v>
      </c>
    </row>
    <row r="27" spans="2:9" s="96" customFormat="1" ht="9" customHeight="1" x14ac:dyDescent="0.15">
      <c r="B27" s="103"/>
      <c r="C27" s="103"/>
      <c r="D27" s="23"/>
      <c r="E27" s="110"/>
      <c r="F27" s="110"/>
      <c r="G27" s="110"/>
      <c r="H27" s="23"/>
      <c r="I27" s="110"/>
    </row>
    <row r="28" spans="2:9" s="96" customFormat="1" ht="18" customHeight="1" x14ac:dyDescent="0.15">
      <c r="B28" s="356" t="s">
        <v>331</v>
      </c>
      <c r="C28" s="357"/>
      <c r="D28" s="357"/>
      <c r="E28" s="357"/>
      <c r="F28" s="357"/>
      <c r="G28" s="357"/>
      <c r="H28" s="23"/>
      <c r="I28" s="110"/>
    </row>
    <row r="29" spans="2:9" s="96" customFormat="1" ht="18" customHeight="1" x14ac:dyDescent="0.15">
      <c r="B29" s="356" t="s">
        <v>332</v>
      </c>
      <c r="C29" s="357"/>
      <c r="D29" s="357"/>
      <c r="E29" s="357"/>
      <c r="F29" s="357"/>
      <c r="G29" s="357"/>
      <c r="H29" s="23"/>
      <c r="I29" s="110"/>
    </row>
    <row r="30" spans="2:9" s="96" customFormat="1" ht="18" customHeight="1" x14ac:dyDescent="0.15">
      <c r="B30" s="111" t="s">
        <v>116</v>
      </c>
      <c r="C30" s="111"/>
      <c r="D30" s="111"/>
      <c r="E30" s="111"/>
      <c r="F30" s="111"/>
      <c r="G30" s="111"/>
      <c r="H30" s="4"/>
      <c r="I30" s="4"/>
    </row>
    <row r="31" spans="2:9" s="96" customFormat="1" ht="24" customHeight="1" x14ac:dyDescent="0.15"/>
    <row r="32" spans="2:9" s="96" customFormat="1" ht="24" customHeight="1" x14ac:dyDescent="0.15"/>
    <row r="33" s="96" customFormat="1" ht="24" customHeight="1" x14ac:dyDescent="0.15"/>
    <row r="34" s="96" customFormat="1" ht="24" customHeight="1" x14ac:dyDescent="0.15"/>
    <row r="35" s="96" customFormat="1" ht="24" customHeight="1" x14ac:dyDescent="0.15"/>
    <row r="36" s="96" customFormat="1" x14ac:dyDescent="0.15"/>
    <row r="37" s="96" customFormat="1" x14ac:dyDescent="0.15"/>
    <row r="38" s="96" customFormat="1" x14ac:dyDescent="0.15"/>
    <row r="39" s="96" customFormat="1" x14ac:dyDescent="0.15"/>
    <row r="40" s="96" customFormat="1" x14ac:dyDescent="0.15"/>
  </sheetData>
  <mergeCells count="24">
    <mergeCell ref="B1:I1"/>
    <mergeCell ref="H3:I3"/>
    <mergeCell ref="B4:C5"/>
    <mergeCell ref="D4:E4"/>
    <mergeCell ref="F4:G4"/>
    <mergeCell ref="H4:I4"/>
    <mergeCell ref="B6:C6"/>
    <mergeCell ref="B7:C7"/>
    <mergeCell ref="B8:C8"/>
    <mergeCell ref="B16:C17"/>
    <mergeCell ref="D16:E16"/>
    <mergeCell ref="B29:G29"/>
    <mergeCell ref="H16:I16"/>
    <mergeCell ref="B18:C18"/>
    <mergeCell ref="B19:C19"/>
    <mergeCell ref="B20:C20"/>
    <mergeCell ref="B21:C21"/>
    <mergeCell ref="B22:C22"/>
    <mergeCell ref="F16:G16"/>
    <mergeCell ref="B23:C23"/>
    <mergeCell ref="B24:C24"/>
    <mergeCell ref="B25:C25"/>
    <mergeCell ref="B26:C26"/>
    <mergeCell ref="B28:G28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0"/>
  <sheetViews>
    <sheetView showGridLines="0" view="pageBreakPreview" topLeftCell="A11" zoomScaleNormal="100" zoomScaleSheetLayoutView="100" workbookViewId="0">
      <selection activeCell="I23" sqref="K23"/>
    </sheetView>
  </sheetViews>
  <sheetFormatPr defaultColWidth="9" defaultRowHeight="14.25" x14ac:dyDescent="0.15"/>
  <cols>
    <col min="1" max="1" width="3.375" style="1" customWidth="1"/>
    <col min="2" max="2" width="27.75" style="1" customWidth="1"/>
    <col min="3" max="5" width="13" style="1" customWidth="1"/>
    <col min="6" max="16384" width="9" style="1"/>
  </cols>
  <sheetData>
    <row r="1" spans="2:7" ht="24" customHeight="1" x14ac:dyDescent="0.15">
      <c r="B1" s="327" t="s">
        <v>77</v>
      </c>
      <c r="C1" s="327"/>
      <c r="D1" s="327"/>
      <c r="E1" s="327"/>
      <c r="G1" s="76"/>
    </row>
    <row r="2" spans="2:7" ht="24" customHeight="1" x14ac:dyDescent="0.15">
      <c r="B2" s="77"/>
      <c r="C2" s="78"/>
      <c r="D2" s="79"/>
      <c r="E2" s="78"/>
    </row>
    <row r="3" spans="2:7" ht="24" customHeight="1" thickBot="1" x14ac:dyDescent="0.2">
      <c r="B3" s="80" t="s">
        <v>255</v>
      </c>
      <c r="C3" s="80"/>
      <c r="D3" s="80"/>
      <c r="E3" s="263" t="s">
        <v>78</v>
      </c>
    </row>
    <row r="4" spans="2:7" ht="24" customHeight="1" x14ac:dyDescent="0.15">
      <c r="B4" s="81" t="s">
        <v>79</v>
      </c>
      <c r="C4" s="82" t="s">
        <v>80</v>
      </c>
      <c r="D4" s="82" t="s">
        <v>81</v>
      </c>
      <c r="E4" s="36" t="s">
        <v>82</v>
      </c>
    </row>
    <row r="5" spans="2:7" ht="24" customHeight="1" x14ac:dyDescent="0.15">
      <c r="B5" s="83" t="s">
        <v>83</v>
      </c>
      <c r="C5" s="43">
        <v>58</v>
      </c>
      <c r="D5" s="84" t="s">
        <v>84</v>
      </c>
      <c r="E5" s="44">
        <f>SUM(C5:D5)</f>
        <v>58</v>
      </c>
    </row>
    <row r="6" spans="2:7" ht="24" customHeight="1" x14ac:dyDescent="0.15">
      <c r="B6" s="85" t="s">
        <v>85</v>
      </c>
      <c r="C6" s="86" t="s">
        <v>84</v>
      </c>
      <c r="D6" s="87" t="s">
        <v>84</v>
      </c>
      <c r="E6" s="88" t="s">
        <v>84</v>
      </c>
    </row>
    <row r="7" spans="2:7" ht="24" customHeight="1" x14ac:dyDescent="0.15">
      <c r="B7" s="89" t="s">
        <v>86</v>
      </c>
      <c r="C7" s="47">
        <v>12</v>
      </c>
      <c r="D7" s="87" t="s">
        <v>84</v>
      </c>
      <c r="E7" s="48">
        <f t="shared" ref="E7:E25" si="0">SUM(C7:D7)</f>
        <v>12</v>
      </c>
    </row>
    <row r="8" spans="2:7" ht="24" customHeight="1" x14ac:dyDescent="0.15">
      <c r="B8" s="89" t="s">
        <v>87</v>
      </c>
      <c r="C8" s="47">
        <v>10</v>
      </c>
      <c r="D8" s="87" t="s">
        <v>84</v>
      </c>
      <c r="E8" s="48">
        <f t="shared" si="0"/>
        <v>10</v>
      </c>
    </row>
    <row r="9" spans="2:7" ht="24" customHeight="1" x14ac:dyDescent="0.15">
      <c r="B9" s="89" t="s">
        <v>88</v>
      </c>
      <c r="C9" s="47">
        <v>5</v>
      </c>
      <c r="D9" s="87" t="s">
        <v>84</v>
      </c>
      <c r="E9" s="48">
        <f t="shared" si="0"/>
        <v>5</v>
      </c>
    </row>
    <row r="10" spans="2:7" ht="24" customHeight="1" x14ac:dyDescent="0.15">
      <c r="B10" s="89" t="s">
        <v>89</v>
      </c>
      <c r="C10" s="47">
        <v>27</v>
      </c>
      <c r="D10" s="87" t="s">
        <v>84</v>
      </c>
      <c r="E10" s="48">
        <f t="shared" si="0"/>
        <v>27</v>
      </c>
    </row>
    <row r="11" spans="2:7" ht="24" customHeight="1" x14ac:dyDescent="0.15">
      <c r="B11" s="89" t="s">
        <v>90</v>
      </c>
      <c r="C11" s="47">
        <v>23</v>
      </c>
      <c r="D11" s="87" t="s">
        <v>84</v>
      </c>
      <c r="E11" s="48">
        <f t="shared" si="0"/>
        <v>23</v>
      </c>
    </row>
    <row r="12" spans="2:7" ht="24" customHeight="1" x14ac:dyDescent="0.15">
      <c r="B12" s="90" t="s">
        <v>91</v>
      </c>
      <c r="C12" s="47">
        <v>40</v>
      </c>
      <c r="D12" s="87" t="s">
        <v>84</v>
      </c>
      <c r="E12" s="48">
        <f t="shared" si="0"/>
        <v>40</v>
      </c>
    </row>
    <row r="13" spans="2:7" ht="24" customHeight="1" x14ac:dyDescent="0.15">
      <c r="B13" s="90" t="s">
        <v>92</v>
      </c>
      <c r="C13" s="47">
        <v>42</v>
      </c>
      <c r="D13" s="87" t="s">
        <v>84</v>
      </c>
      <c r="E13" s="48">
        <f t="shared" si="0"/>
        <v>42</v>
      </c>
    </row>
    <row r="14" spans="2:7" ht="24" customHeight="1" x14ac:dyDescent="0.15">
      <c r="B14" s="90" t="s">
        <v>93</v>
      </c>
      <c r="C14" s="47">
        <v>12</v>
      </c>
      <c r="D14" s="87" t="s">
        <v>84</v>
      </c>
      <c r="E14" s="48">
        <f t="shared" si="0"/>
        <v>12</v>
      </c>
    </row>
    <row r="15" spans="2:7" ht="24" customHeight="1" x14ac:dyDescent="0.15">
      <c r="B15" s="89" t="s">
        <v>94</v>
      </c>
      <c r="C15" s="47">
        <v>35</v>
      </c>
      <c r="D15" s="87" t="s">
        <v>84</v>
      </c>
      <c r="E15" s="48">
        <f t="shared" si="0"/>
        <v>35</v>
      </c>
    </row>
    <row r="16" spans="2:7" ht="24" customHeight="1" x14ac:dyDescent="0.15">
      <c r="B16" s="89" t="s">
        <v>95</v>
      </c>
      <c r="C16" s="47">
        <v>19</v>
      </c>
      <c r="D16" s="87" t="s">
        <v>84</v>
      </c>
      <c r="E16" s="48">
        <f t="shared" si="0"/>
        <v>19</v>
      </c>
    </row>
    <row r="17" spans="2:5" ht="24" customHeight="1" x14ac:dyDescent="0.15">
      <c r="B17" s="89" t="s">
        <v>96</v>
      </c>
      <c r="C17" s="47">
        <v>2</v>
      </c>
      <c r="D17" s="87" t="s">
        <v>84</v>
      </c>
      <c r="E17" s="48">
        <f t="shared" si="0"/>
        <v>2</v>
      </c>
    </row>
    <row r="18" spans="2:5" ht="24" customHeight="1" x14ac:dyDescent="0.15">
      <c r="B18" s="89" t="s">
        <v>97</v>
      </c>
      <c r="C18" s="47">
        <v>654</v>
      </c>
      <c r="D18" s="87" t="s">
        <v>84</v>
      </c>
      <c r="E18" s="48">
        <f t="shared" si="0"/>
        <v>654</v>
      </c>
    </row>
    <row r="19" spans="2:5" ht="24" customHeight="1" x14ac:dyDescent="0.15">
      <c r="B19" s="89" t="s">
        <v>98</v>
      </c>
      <c r="C19" s="47">
        <v>110</v>
      </c>
      <c r="D19" s="87" t="s">
        <v>84</v>
      </c>
      <c r="E19" s="48">
        <f t="shared" si="0"/>
        <v>110</v>
      </c>
    </row>
    <row r="20" spans="2:5" ht="24" customHeight="1" x14ac:dyDescent="0.15">
      <c r="B20" s="89" t="s">
        <v>99</v>
      </c>
      <c r="C20" s="47">
        <v>18</v>
      </c>
      <c r="D20" s="87" t="s">
        <v>84</v>
      </c>
      <c r="E20" s="48">
        <f t="shared" si="0"/>
        <v>18</v>
      </c>
    </row>
    <row r="21" spans="2:5" ht="24" customHeight="1" x14ac:dyDescent="0.15">
      <c r="B21" s="89" t="s">
        <v>100</v>
      </c>
      <c r="C21" s="47">
        <v>20</v>
      </c>
      <c r="D21" s="87" t="s">
        <v>84</v>
      </c>
      <c r="E21" s="48">
        <f t="shared" si="0"/>
        <v>20</v>
      </c>
    </row>
    <row r="22" spans="2:5" ht="24" customHeight="1" x14ac:dyDescent="0.15">
      <c r="B22" s="89" t="s">
        <v>101</v>
      </c>
      <c r="C22" s="47">
        <v>7</v>
      </c>
      <c r="D22" s="87" t="s">
        <v>84</v>
      </c>
      <c r="E22" s="48">
        <f t="shared" si="0"/>
        <v>7</v>
      </c>
    </row>
    <row r="23" spans="2:5" ht="24" customHeight="1" x14ac:dyDescent="0.15">
      <c r="B23" s="89" t="s">
        <v>102</v>
      </c>
      <c r="C23" s="47">
        <v>14</v>
      </c>
      <c r="D23" s="87" t="s">
        <v>84</v>
      </c>
      <c r="E23" s="48">
        <f t="shared" si="0"/>
        <v>14</v>
      </c>
    </row>
    <row r="24" spans="2:5" ht="24" customHeight="1" x14ac:dyDescent="0.15">
      <c r="B24" s="89" t="s">
        <v>103</v>
      </c>
      <c r="C24" s="47">
        <v>79</v>
      </c>
      <c r="D24" s="87" t="s">
        <v>84</v>
      </c>
      <c r="E24" s="48">
        <f t="shared" si="0"/>
        <v>79</v>
      </c>
    </row>
    <row r="25" spans="2:5" ht="24" customHeight="1" thickBot="1" x14ac:dyDescent="0.2">
      <c r="B25" s="91" t="s">
        <v>82</v>
      </c>
      <c r="C25" s="92">
        <f>SUM(C5:C24)</f>
        <v>1187</v>
      </c>
      <c r="D25" s="93" t="s">
        <v>84</v>
      </c>
      <c r="E25" s="94">
        <f t="shared" si="0"/>
        <v>1187</v>
      </c>
    </row>
    <row r="26" spans="2:5" ht="9" customHeight="1" x14ac:dyDescent="0.15">
      <c r="B26" s="77"/>
      <c r="C26" s="57"/>
      <c r="D26" s="95"/>
      <c r="E26" s="50"/>
    </row>
    <row r="27" spans="2:5" ht="18" customHeight="1" x14ac:dyDescent="0.15">
      <c r="B27" s="356" t="s">
        <v>267</v>
      </c>
      <c r="C27" s="357"/>
      <c r="D27" s="357"/>
      <c r="E27" s="357"/>
    </row>
    <row r="28" spans="2:5" ht="18" customHeight="1" x14ac:dyDescent="0.15">
      <c r="B28" s="356" t="s">
        <v>269</v>
      </c>
      <c r="C28" s="376"/>
      <c r="D28" s="376"/>
      <c r="E28" s="376"/>
    </row>
    <row r="29" spans="2:5" ht="18" customHeight="1" x14ac:dyDescent="0.15">
      <c r="B29" s="21" t="s">
        <v>256</v>
      </c>
      <c r="C29" s="80"/>
      <c r="D29" s="80"/>
      <c r="E29" s="80"/>
    </row>
    <row r="30" spans="2:5" ht="10.5" customHeight="1" x14ac:dyDescent="0.15">
      <c r="B30" s="80"/>
      <c r="C30" s="80"/>
      <c r="D30" s="80"/>
      <c r="E30" s="80"/>
    </row>
  </sheetData>
  <mergeCells count="3">
    <mergeCell ref="B1:E1"/>
    <mergeCell ref="B27:E27"/>
    <mergeCell ref="B28:E28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view="pageBreakPreview" zoomScale="60" zoomScaleNormal="100" workbookViewId="0">
      <selection activeCell="I23" sqref="K23"/>
    </sheetView>
  </sheetViews>
  <sheetFormatPr defaultColWidth="9" defaultRowHeight="14.25" x14ac:dyDescent="0.15"/>
  <cols>
    <col min="1" max="1" width="1.625" style="1" customWidth="1"/>
    <col min="2" max="2" width="12.625" style="1" customWidth="1"/>
    <col min="3" max="5" width="10.625" style="1" customWidth="1"/>
    <col min="6" max="6" width="8.375" style="1" customWidth="1"/>
    <col min="7" max="7" width="12.625" style="1" customWidth="1"/>
    <col min="8" max="8" width="10.625" style="1" customWidth="1"/>
    <col min="9" max="9" width="12.625" style="1" customWidth="1"/>
    <col min="10" max="10" width="1.625" style="1" customWidth="1"/>
    <col min="11" max="16384" width="9" style="1"/>
  </cols>
  <sheetData>
    <row r="1" spans="1:9" ht="24" customHeight="1" x14ac:dyDescent="0.15">
      <c r="B1" s="274" t="s">
        <v>268</v>
      </c>
      <c r="C1" s="274"/>
      <c r="D1" s="274"/>
      <c r="E1" s="274"/>
      <c r="F1" s="274"/>
      <c r="G1" s="274"/>
      <c r="H1" s="274"/>
      <c r="I1" s="274"/>
    </row>
    <row r="2" spans="1:9" ht="24" customHeight="1" x14ac:dyDescent="0.15">
      <c r="B2" s="22"/>
      <c r="C2" s="22"/>
      <c r="D2" s="4"/>
      <c r="E2" s="4"/>
      <c r="F2" s="4"/>
      <c r="G2" s="4" t="s">
        <v>52</v>
      </c>
      <c r="I2" s="31"/>
    </row>
    <row r="3" spans="1:9" ht="24" customHeight="1" thickBot="1" x14ac:dyDescent="0.2">
      <c r="B3" s="4" t="s">
        <v>53</v>
      </c>
      <c r="C3" s="4"/>
      <c r="D3" s="22"/>
      <c r="E3" s="291" t="s">
        <v>54</v>
      </c>
      <c r="G3" s="32"/>
      <c r="H3" s="33" t="s">
        <v>55</v>
      </c>
    </row>
    <row r="4" spans="1:9" ht="19.5" customHeight="1" x14ac:dyDescent="0.15">
      <c r="B4" s="34" t="s">
        <v>56</v>
      </c>
      <c r="C4" s="35" t="s">
        <v>57</v>
      </c>
      <c r="D4" s="35" t="s">
        <v>58</v>
      </c>
      <c r="E4" s="36" t="s">
        <v>59</v>
      </c>
      <c r="F4" s="37"/>
      <c r="G4" s="38" t="s">
        <v>56</v>
      </c>
      <c r="H4" s="39" t="s">
        <v>60</v>
      </c>
      <c r="I4" s="40"/>
    </row>
    <row r="5" spans="1:9" ht="20.100000000000001" customHeight="1" x14ac:dyDescent="0.15">
      <c r="B5" s="41" t="s">
        <v>61</v>
      </c>
      <c r="C5" s="42">
        <v>777</v>
      </c>
      <c r="D5" s="43">
        <v>10430</v>
      </c>
      <c r="E5" s="44">
        <v>11207</v>
      </c>
      <c r="F5" s="37"/>
      <c r="G5" s="41" t="s">
        <v>61</v>
      </c>
      <c r="H5" s="45">
        <v>62</v>
      </c>
      <c r="I5" s="40"/>
    </row>
    <row r="6" spans="1:9" ht="20.100000000000001" customHeight="1" x14ac:dyDescent="0.15">
      <c r="B6" s="41" t="s">
        <v>62</v>
      </c>
      <c r="C6" s="46">
        <v>793</v>
      </c>
      <c r="D6" s="47">
        <v>11305</v>
      </c>
      <c r="E6" s="48">
        <v>12098</v>
      </c>
      <c r="F6" s="37"/>
      <c r="G6" s="41" t="s">
        <v>62</v>
      </c>
      <c r="H6" s="49">
        <v>87</v>
      </c>
      <c r="I6" s="40"/>
    </row>
    <row r="7" spans="1:9" ht="20.100000000000001" customHeight="1" x14ac:dyDescent="0.15">
      <c r="B7" s="41" t="s">
        <v>63</v>
      </c>
      <c r="C7" s="50">
        <v>905</v>
      </c>
      <c r="D7" s="47">
        <v>13388</v>
      </c>
      <c r="E7" s="48">
        <v>14293</v>
      </c>
      <c r="F7" s="31"/>
      <c r="G7" s="41" t="s">
        <v>63</v>
      </c>
      <c r="H7" s="49">
        <v>84</v>
      </c>
      <c r="I7" s="40"/>
    </row>
    <row r="8" spans="1:9" ht="20.100000000000001" customHeight="1" x14ac:dyDescent="0.15">
      <c r="B8" s="41" t="s">
        <v>64</v>
      </c>
      <c r="C8" s="51">
        <v>3616</v>
      </c>
      <c r="D8" s="52">
        <v>11924</v>
      </c>
      <c r="E8" s="48">
        <v>15540</v>
      </c>
      <c r="F8" s="31"/>
      <c r="G8" s="41" t="s">
        <v>64</v>
      </c>
      <c r="H8" s="53">
        <v>95</v>
      </c>
      <c r="I8" s="40"/>
    </row>
    <row r="9" spans="1:9" ht="20.100000000000001" customHeight="1" x14ac:dyDescent="0.15">
      <c r="B9" s="41" t="s">
        <v>65</v>
      </c>
      <c r="C9" s="50">
        <v>9049</v>
      </c>
      <c r="D9" s="52">
        <v>14588</v>
      </c>
      <c r="E9" s="48">
        <v>23637</v>
      </c>
      <c r="F9" s="31"/>
      <c r="G9" s="41" t="s">
        <v>65</v>
      </c>
      <c r="H9" s="53">
        <v>133</v>
      </c>
      <c r="I9" s="40"/>
    </row>
    <row r="10" spans="1:9" ht="20.100000000000001" customHeight="1" x14ac:dyDescent="0.15">
      <c r="B10" s="41" t="s">
        <v>66</v>
      </c>
      <c r="C10" s="51">
        <v>9255</v>
      </c>
      <c r="D10" s="52">
        <v>19360</v>
      </c>
      <c r="E10" s="48">
        <v>28615</v>
      </c>
      <c r="F10" s="31"/>
      <c r="G10" s="41" t="s">
        <v>66</v>
      </c>
      <c r="H10" s="53">
        <v>125</v>
      </c>
      <c r="I10" s="40"/>
    </row>
    <row r="11" spans="1:9" ht="20.100000000000001" customHeight="1" x14ac:dyDescent="0.15">
      <c r="B11" s="41" t="s">
        <v>67</v>
      </c>
      <c r="C11" s="51">
        <v>6345</v>
      </c>
      <c r="D11" s="52">
        <v>18493</v>
      </c>
      <c r="E11" s="54">
        <v>24838</v>
      </c>
      <c r="F11" s="31"/>
      <c r="G11" s="41" t="s">
        <v>67</v>
      </c>
      <c r="H11" s="53">
        <v>93</v>
      </c>
      <c r="I11" s="40"/>
    </row>
    <row r="12" spans="1:9" ht="20.100000000000001" customHeight="1" x14ac:dyDescent="0.15">
      <c r="B12" s="41" t="s">
        <v>68</v>
      </c>
      <c r="C12" s="51">
        <v>3333</v>
      </c>
      <c r="D12" s="52">
        <v>16735</v>
      </c>
      <c r="E12" s="54">
        <v>20068</v>
      </c>
      <c r="F12" s="31"/>
      <c r="G12" s="41" t="s">
        <v>68</v>
      </c>
      <c r="H12" s="53">
        <v>82</v>
      </c>
      <c r="I12" s="40"/>
    </row>
    <row r="13" spans="1:9" ht="20.100000000000001" customHeight="1" x14ac:dyDescent="0.15">
      <c r="B13" s="41" t="s">
        <v>69</v>
      </c>
      <c r="C13" s="51">
        <v>2281</v>
      </c>
      <c r="D13" s="52">
        <v>33620</v>
      </c>
      <c r="E13" s="54">
        <v>35901</v>
      </c>
      <c r="F13" s="31"/>
      <c r="G13" s="41" t="s">
        <v>69</v>
      </c>
      <c r="H13" s="53">
        <v>50</v>
      </c>
      <c r="I13" s="40"/>
    </row>
    <row r="14" spans="1:9" ht="20.100000000000001" customHeight="1" x14ac:dyDescent="0.15">
      <c r="A14" s="12"/>
      <c r="B14" s="41" t="s">
        <v>70</v>
      </c>
      <c r="C14" s="51">
        <v>2279</v>
      </c>
      <c r="D14" s="52">
        <v>22765</v>
      </c>
      <c r="E14" s="54">
        <v>25044</v>
      </c>
      <c r="F14" s="31"/>
      <c r="G14" s="41" t="s">
        <v>70</v>
      </c>
      <c r="H14" s="53">
        <v>34</v>
      </c>
      <c r="I14" s="40"/>
    </row>
    <row r="15" spans="1:9" ht="20.100000000000001" customHeight="1" x14ac:dyDescent="0.15">
      <c r="A15" s="12"/>
      <c r="B15" s="41" t="s">
        <v>71</v>
      </c>
      <c r="C15" s="51">
        <v>1348</v>
      </c>
      <c r="D15" s="52">
        <v>21636</v>
      </c>
      <c r="E15" s="54">
        <v>22984</v>
      </c>
      <c r="F15" s="31"/>
      <c r="G15" s="41" t="s">
        <v>71</v>
      </c>
      <c r="H15" s="53">
        <v>44</v>
      </c>
      <c r="I15" s="40"/>
    </row>
    <row r="16" spans="1:9" ht="20.100000000000001" customHeight="1" x14ac:dyDescent="0.15">
      <c r="A16" s="12"/>
      <c r="B16" s="41" t="s">
        <v>72</v>
      </c>
      <c r="C16" s="51">
        <v>1822</v>
      </c>
      <c r="D16" s="52">
        <v>22502</v>
      </c>
      <c r="E16" s="54">
        <v>24324</v>
      </c>
      <c r="F16" s="31"/>
      <c r="G16" s="41" t="s">
        <v>72</v>
      </c>
      <c r="H16" s="53">
        <v>45</v>
      </c>
      <c r="I16" s="40"/>
    </row>
    <row r="17" spans="1:9" ht="20.100000000000001" customHeight="1" x14ac:dyDescent="0.15">
      <c r="A17" s="12"/>
      <c r="B17" s="41" t="s">
        <v>73</v>
      </c>
      <c r="C17" s="51">
        <v>1057</v>
      </c>
      <c r="D17" s="52">
        <v>23102</v>
      </c>
      <c r="E17" s="54">
        <f>C17+D17</f>
        <v>24159</v>
      </c>
      <c r="F17" s="31"/>
      <c r="G17" s="41" t="s">
        <v>73</v>
      </c>
      <c r="H17" s="53">
        <v>35</v>
      </c>
      <c r="I17" s="40"/>
    </row>
    <row r="18" spans="1:9" ht="20.100000000000001" customHeight="1" x14ac:dyDescent="0.15">
      <c r="A18" s="12"/>
      <c r="B18" s="41" t="s">
        <v>74</v>
      </c>
      <c r="C18" s="51">
        <v>732</v>
      </c>
      <c r="D18" s="52">
        <v>15768</v>
      </c>
      <c r="E18" s="54">
        <f>C18+D18</f>
        <v>16500</v>
      </c>
      <c r="F18" s="31"/>
      <c r="G18" s="41" t="s">
        <v>74</v>
      </c>
      <c r="H18" s="53">
        <v>37</v>
      </c>
      <c r="I18" s="40"/>
    </row>
    <row r="19" spans="1:9" ht="20.100000000000001" customHeight="1" x14ac:dyDescent="0.15">
      <c r="A19" s="12"/>
      <c r="B19" s="41" t="s">
        <v>75</v>
      </c>
      <c r="C19" s="51">
        <v>987</v>
      </c>
      <c r="D19" s="52">
        <v>12987</v>
      </c>
      <c r="E19" s="54">
        <f>C19+D19</f>
        <v>13974</v>
      </c>
      <c r="F19" s="31"/>
      <c r="G19" s="41" t="s">
        <v>75</v>
      </c>
      <c r="H19" s="53">
        <v>51</v>
      </c>
      <c r="I19" s="40"/>
    </row>
    <row r="20" spans="1:9" ht="20.100000000000001" customHeight="1" x14ac:dyDescent="0.15">
      <c r="A20" s="12"/>
      <c r="B20" s="41" t="s">
        <v>76</v>
      </c>
      <c r="C20" s="51">
        <v>2065</v>
      </c>
      <c r="D20" s="52">
        <v>19865</v>
      </c>
      <c r="E20" s="54">
        <v>21930</v>
      </c>
      <c r="F20" s="31"/>
      <c r="G20" s="41" t="s">
        <v>76</v>
      </c>
      <c r="H20" s="53">
        <v>97</v>
      </c>
      <c r="I20" s="40"/>
    </row>
    <row r="21" spans="1:9" ht="20.100000000000001" customHeight="1" x14ac:dyDescent="0.15">
      <c r="A21" s="12"/>
      <c r="B21" s="41" t="s">
        <v>233</v>
      </c>
      <c r="C21" s="51">
        <v>3064</v>
      </c>
      <c r="D21" s="52">
        <v>18495</v>
      </c>
      <c r="E21" s="54">
        <v>21559</v>
      </c>
      <c r="F21" s="31"/>
      <c r="G21" s="41" t="s">
        <v>233</v>
      </c>
      <c r="H21" s="53">
        <v>69</v>
      </c>
      <c r="I21" s="40"/>
    </row>
    <row r="22" spans="1:9" ht="20.100000000000001" customHeight="1" x14ac:dyDescent="0.15">
      <c r="A22" s="12"/>
      <c r="B22" s="41" t="s">
        <v>234</v>
      </c>
      <c r="C22" s="51">
        <v>4519</v>
      </c>
      <c r="D22" s="52">
        <v>14416</v>
      </c>
      <c r="E22" s="54">
        <v>18935</v>
      </c>
      <c r="F22" s="31"/>
      <c r="G22" s="41" t="s">
        <v>234</v>
      </c>
      <c r="H22" s="53">
        <v>73</v>
      </c>
      <c r="I22" s="40"/>
    </row>
    <row r="23" spans="1:9" ht="20.100000000000001" customHeight="1" x14ac:dyDescent="0.15">
      <c r="A23" s="12"/>
      <c r="B23" s="41" t="s">
        <v>336</v>
      </c>
      <c r="C23" s="51">
        <v>3385</v>
      </c>
      <c r="D23" s="52">
        <v>16679</v>
      </c>
      <c r="E23" s="265">
        <v>20064</v>
      </c>
      <c r="F23" s="31"/>
      <c r="G23" s="41" t="s">
        <v>336</v>
      </c>
      <c r="H23" s="53">
        <v>76</v>
      </c>
      <c r="I23" s="40"/>
    </row>
    <row r="24" spans="1:9" ht="20.100000000000001" customHeight="1" x14ac:dyDescent="0.15">
      <c r="A24" s="12"/>
      <c r="B24" s="41" t="s">
        <v>338</v>
      </c>
      <c r="C24" s="51">
        <v>10465</v>
      </c>
      <c r="D24" s="52">
        <v>20370</v>
      </c>
      <c r="E24" s="265">
        <f>SUM(C24:D24)</f>
        <v>30835</v>
      </c>
      <c r="F24" s="31"/>
      <c r="G24" s="41" t="s">
        <v>338</v>
      </c>
      <c r="H24" s="53">
        <v>67</v>
      </c>
      <c r="I24" s="40"/>
    </row>
    <row r="25" spans="1:9" ht="20.100000000000001" customHeight="1" thickBot="1" x14ac:dyDescent="0.2">
      <c r="A25" s="12"/>
      <c r="B25" s="432" t="s">
        <v>342</v>
      </c>
      <c r="C25" s="434">
        <v>17889</v>
      </c>
      <c r="D25" s="435">
        <v>26889</v>
      </c>
      <c r="E25" s="436">
        <f>SUM(C25:D25)</f>
        <v>44778</v>
      </c>
      <c r="F25" s="282"/>
      <c r="G25" s="432" t="s">
        <v>342</v>
      </c>
      <c r="H25" s="433">
        <v>51</v>
      </c>
      <c r="I25" s="40"/>
    </row>
    <row r="26" spans="1:9" ht="9" customHeight="1" x14ac:dyDescent="0.15">
      <c r="A26" s="12"/>
      <c r="B26" s="55"/>
      <c r="C26" s="50"/>
      <c r="D26" s="56"/>
      <c r="E26" s="57"/>
      <c r="F26" s="31"/>
      <c r="G26" s="55"/>
      <c r="H26" s="58"/>
      <c r="I26" s="40"/>
    </row>
    <row r="27" spans="1:9" ht="18" customHeight="1" x14ac:dyDescent="0.15">
      <c r="A27" s="12"/>
      <c r="B27" s="279" t="s">
        <v>345</v>
      </c>
      <c r="C27" s="50"/>
      <c r="D27" s="56"/>
      <c r="E27" s="57"/>
      <c r="F27" s="31"/>
      <c r="G27" s="55"/>
      <c r="H27" s="58"/>
      <c r="I27" s="40"/>
    </row>
    <row r="28" spans="1:9" ht="18" customHeight="1" x14ac:dyDescent="0.15">
      <c r="B28" s="59" t="s">
        <v>347</v>
      </c>
      <c r="D28" s="60"/>
      <c r="E28" s="61"/>
      <c r="F28" s="62"/>
      <c r="G28" s="62"/>
      <c r="I28" s="63"/>
    </row>
    <row r="29" spans="1:9" ht="6" customHeight="1" x14ac:dyDescent="0.15">
      <c r="B29" s="64"/>
      <c r="C29" s="64"/>
      <c r="D29" s="60"/>
      <c r="E29" s="61"/>
      <c r="F29" s="62"/>
      <c r="G29" s="31"/>
      <c r="H29" s="62"/>
      <c r="I29" s="63"/>
    </row>
    <row r="30" spans="1:9" ht="20.100000000000001" customHeight="1" x14ac:dyDescent="0.15">
      <c r="B30" s="65"/>
      <c r="C30" s="65"/>
      <c r="D30" s="31"/>
      <c r="E30" s="65"/>
      <c r="F30" s="65"/>
      <c r="G30" s="65"/>
      <c r="H30" s="23"/>
      <c r="I30" s="33"/>
    </row>
    <row r="31" spans="1:9" ht="20.100000000000001" customHeight="1" x14ac:dyDescent="0.15">
      <c r="B31" s="381"/>
      <c r="C31" s="382"/>
      <c r="D31" s="377"/>
      <c r="E31" s="377"/>
      <c r="F31" s="383"/>
      <c r="G31" s="379"/>
      <c r="H31" s="379"/>
      <c r="I31" s="379"/>
    </row>
    <row r="32" spans="1:9" ht="20.100000000000001" customHeight="1" x14ac:dyDescent="0.15">
      <c r="B32" s="381"/>
      <c r="C32" s="382"/>
      <c r="D32" s="275"/>
      <c r="E32" s="275"/>
      <c r="F32" s="383"/>
      <c r="G32" s="379"/>
      <c r="H32" s="379"/>
      <c r="I32" s="379"/>
    </row>
    <row r="33" spans="2:9" ht="20.100000000000001" customHeight="1" x14ac:dyDescent="0.15">
      <c r="B33" s="380"/>
      <c r="C33" s="380"/>
      <c r="D33" s="66"/>
      <c r="E33" s="66"/>
      <c r="F33" s="67"/>
      <c r="G33" s="31"/>
      <c r="H33" s="65"/>
      <c r="I33" s="65"/>
    </row>
    <row r="34" spans="2:9" ht="20.100000000000001" customHeight="1" x14ac:dyDescent="0.15">
      <c r="B34" s="377"/>
      <c r="C34" s="377"/>
      <c r="D34" s="66"/>
      <c r="E34" s="66"/>
      <c r="F34" s="67"/>
      <c r="G34" s="31"/>
      <c r="H34" s="65"/>
      <c r="I34" s="65"/>
    </row>
    <row r="35" spans="2:9" ht="20.100000000000001" customHeight="1" x14ac:dyDescent="0.15">
      <c r="B35" s="377"/>
      <c r="C35" s="377"/>
      <c r="D35" s="66"/>
      <c r="E35" s="66"/>
      <c r="F35" s="67"/>
      <c r="G35" s="65"/>
      <c r="H35" s="65"/>
      <c r="I35" s="65"/>
    </row>
    <row r="36" spans="2:9" ht="20.100000000000001" customHeight="1" x14ac:dyDescent="0.15">
      <c r="B36" s="377"/>
      <c r="C36" s="377"/>
      <c r="D36" s="66"/>
      <c r="E36" s="66"/>
      <c r="F36" s="67"/>
      <c r="G36" s="65"/>
      <c r="H36" s="65"/>
      <c r="I36" s="65"/>
    </row>
    <row r="37" spans="2:9" ht="20.100000000000001" customHeight="1" x14ac:dyDescent="0.15">
      <c r="B37" s="377"/>
      <c r="C37" s="377"/>
      <c r="D37" s="68"/>
      <c r="E37" s="68"/>
      <c r="F37" s="67"/>
      <c r="G37" s="65"/>
      <c r="H37" s="65"/>
      <c r="I37" s="65"/>
    </row>
    <row r="38" spans="2:9" ht="20.100000000000001" customHeight="1" x14ac:dyDescent="0.15">
      <c r="B38" s="377"/>
      <c r="C38" s="377"/>
      <c r="D38" s="69"/>
      <c r="E38" s="69"/>
      <c r="F38" s="67"/>
      <c r="G38" s="65"/>
      <c r="H38" s="65"/>
      <c r="I38" s="65"/>
    </row>
    <row r="39" spans="2:9" ht="20.25" customHeight="1" x14ac:dyDescent="0.15">
      <c r="B39" s="65"/>
      <c r="C39" s="65"/>
      <c r="D39" s="65"/>
      <c r="E39" s="65"/>
      <c r="F39" s="70"/>
      <c r="G39" s="65"/>
      <c r="H39" s="65"/>
      <c r="I39" s="65"/>
    </row>
    <row r="40" spans="2:9" ht="20.25" customHeight="1" x14ac:dyDescent="0.15">
      <c r="B40" s="65"/>
      <c r="C40" s="65"/>
      <c r="D40" s="65"/>
      <c r="E40" s="65"/>
      <c r="F40" s="70"/>
      <c r="G40" s="65"/>
      <c r="H40" s="65"/>
      <c r="I40" s="65"/>
    </row>
    <row r="41" spans="2:9" ht="20.100000000000001" customHeight="1" x14ac:dyDescent="0.15">
      <c r="B41" s="65"/>
      <c r="C41" s="65"/>
      <c r="D41" s="31"/>
      <c r="E41" s="65"/>
      <c r="F41" s="71"/>
      <c r="G41" s="65"/>
      <c r="H41" s="23"/>
      <c r="I41" s="33"/>
    </row>
    <row r="42" spans="2:9" ht="20.100000000000001" customHeight="1" x14ac:dyDescent="0.15">
      <c r="B42" s="381"/>
      <c r="C42" s="382"/>
      <c r="D42" s="377"/>
      <c r="E42" s="377"/>
      <c r="F42" s="378"/>
      <c r="G42" s="379"/>
      <c r="H42" s="379"/>
      <c r="I42" s="379"/>
    </row>
    <row r="43" spans="2:9" ht="20.100000000000001" customHeight="1" x14ac:dyDescent="0.15">
      <c r="B43" s="381"/>
      <c r="C43" s="382"/>
      <c r="D43" s="275"/>
      <c r="E43" s="275"/>
      <c r="F43" s="378"/>
      <c r="G43" s="379"/>
      <c r="H43" s="379"/>
      <c r="I43" s="379"/>
    </row>
    <row r="44" spans="2:9" ht="20.100000000000001" customHeight="1" x14ac:dyDescent="0.15">
      <c r="B44" s="380"/>
      <c r="C44" s="380"/>
      <c r="D44" s="66"/>
      <c r="E44" s="66"/>
      <c r="F44" s="67"/>
      <c r="G44" s="31"/>
      <c r="H44" s="65"/>
      <c r="I44" s="65"/>
    </row>
    <row r="45" spans="2:9" ht="20.100000000000001" customHeight="1" x14ac:dyDescent="0.15">
      <c r="B45" s="377"/>
      <c r="C45" s="377"/>
      <c r="D45" s="66"/>
      <c r="E45" s="66"/>
      <c r="F45" s="67"/>
      <c r="G45" s="31"/>
      <c r="H45" s="65"/>
      <c r="I45" s="65"/>
    </row>
    <row r="46" spans="2:9" ht="20.100000000000001" customHeight="1" x14ac:dyDescent="0.15">
      <c r="B46" s="377"/>
      <c r="C46" s="377"/>
      <c r="D46" s="66"/>
      <c r="E46" s="66"/>
      <c r="F46" s="67"/>
      <c r="G46" s="31"/>
      <c r="H46" s="65"/>
      <c r="I46" s="65"/>
    </row>
    <row r="47" spans="2:9" ht="20.100000000000001" customHeight="1" x14ac:dyDescent="0.15">
      <c r="B47" s="377"/>
      <c r="C47" s="377"/>
      <c r="D47" s="66"/>
      <c r="E47" s="66"/>
      <c r="F47" s="67"/>
      <c r="G47" s="31"/>
      <c r="H47" s="65"/>
      <c r="I47" s="65"/>
    </row>
    <row r="48" spans="2:9" ht="20.100000000000001" customHeight="1" x14ac:dyDescent="0.15">
      <c r="B48" s="377"/>
      <c r="C48" s="377"/>
      <c r="D48" s="68"/>
      <c r="E48" s="68"/>
      <c r="F48" s="67"/>
      <c r="G48" s="65"/>
      <c r="H48" s="65"/>
      <c r="I48" s="65"/>
    </row>
    <row r="49" spans="2:9" ht="20.100000000000001" customHeight="1" x14ac:dyDescent="0.15">
      <c r="B49" s="377"/>
      <c r="C49" s="377"/>
      <c r="D49" s="69"/>
      <c r="E49" s="69"/>
      <c r="F49" s="67"/>
      <c r="G49" s="65"/>
      <c r="H49" s="65"/>
      <c r="I49" s="65"/>
    </row>
    <row r="50" spans="2:9" ht="24" customHeight="1" x14ac:dyDescent="0.15">
      <c r="B50" s="65"/>
      <c r="C50" s="65"/>
      <c r="D50" s="65"/>
      <c r="E50" s="65"/>
      <c r="F50" s="65"/>
      <c r="G50" s="65"/>
      <c r="H50" s="65"/>
      <c r="I50" s="65"/>
    </row>
    <row r="51" spans="2:9" ht="30" customHeight="1" x14ac:dyDescent="0.15">
      <c r="B51" s="72"/>
      <c r="C51" s="72"/>
      <c r="D51" s="72"/>
      <c r="E51" s="72"/>
      <c r="F51" s="73"/>
      <c r="G51" s="72"/>
      <c r="H51" s="72"/>
    </row>
    <row r="52" spans="2:9" x14ac:dyDescent="0.15">
      <c r="B52" s="74"/>
      <c r="C52" s="74"/>
      <c r="D52" s="75"/>
      <c r="E52" s="75"/>
      <c r="F52" s="73"/>
      <c r="G52" s="72"/>
    </row>
    <row r="53" spans="2:9" x14ac:dyDescent="0.15">
      <c r="B53" s="72"/>
      <c r="C53" s="72"/>
      <c r="D53" s="72"/>
      <c r="E53" s="72"/>
      <c r="F53" s="72"/>
      <c r="G53" s="72"/>
    </row>
  </sheetData>
  <mergeCells count="20">
    <mergeCell ref="B34:C34"/>
    <mergeCell ref="B31:C32"/>
    <mergeCell ref="D31:E31"/>
    <mergeCell ref="F31:F32"/>
    <mergeCell ref="G31:I32"/>
    <mergeCell ref="B33:C33"/>
    <mergeCell ref="B35:C35"/>
    <mergeCell ref="B36:C36"/>
    <mergeCell ref="B37:C37"/>
    <mergeCell ref="B38:C38"/>
    <mergeCell ref="B42:C43"/>
    <mergeCell ref="B48:C48"/>
    <mergeCell ref="B49:C49"/>
    <mergeCell ref="F42:F43"/>
    <mergeCell ref="G42:I43"/>
    <mergeCell ref="B44:C44"/>
    <mergeCell ref="B45:C45"/>
    <mergeCell ref="B46:C46"/>
    <mergeCell ref="B47:C47"/>
    <mergeCell ref="D42:E4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view="pageBreakPreview" zoomScaleNormal="100" zoomScaleSheetLayoutView="100" workbookViewId="0">
      <selection activeCell="I23" sqref="K23"/>
    </sheetView>
  </sheetViews>
  <sheetFormatPr defaultColWidth="9" defaultRowHeight="13.5" x14ac:dyDescent="0.15"/>
  <cols>
    <col min="1" max="1" width="2.25" style="210" customWidth="1"/>
    <col min="2" max="2" width="12.625" style="210" customWidth="1"/>
    <col min="3" max="6" width="9.625" style="210" customWidth="1"/>
    <col min="7" max="7" width="12.625" style="210" customWidth="1"/>
    <col min="8" max="9" width="9.625" style="210" customWidth="1"/>
    <col min="10" max="10" width="1" style="210" customWidth="1"/>
    <col min="11" max="16384" width="9" style="210"/>
  </cols>
  <sheetData>
    <row r="1" spans="2:9" ht="24" customHeight="1" x14ac:dyDescent="0.15">
      <c r="B1" s="384" t="s">
        <v>28</v>
      </c>
      <c r="C1" s="384"/>
      <c r="D1" s="384"/>
      <c r="E1" s="384"/>
      <c r="F1" s="384"/>
      <c r="G1" s="384"/>
      <c r="H1" s="384"/>
      <c r="I1" s="384"/>
    </row>
    <row r="2" spans="2:9" ht="24" customHeight="1" x14ac:dyDescent="0.15">
      <c r="B2" s="231"/>
      <c r="C2" s="231"/>
      <c r="D2" s="231"/>
      <c r="E2" s="231"/>
      <c r="F2" s="231"/>
      <c r="G2" s="231"/>
      <c r="H2" s="231"/>
      <c r="I2" s="231"/>
    </row>
    <row r="3" spans="2:9" ht="24" customHeight="1" thickBot="1" x14ac:dyDescent="0.2">
      <c r="B3" s="230"/>
      <c r="C3" s="211"/>
      <c r="D3" s="211"/>
      <c r="E3" s="211"/>
      <c r="F3" s="211"/>
      <c r="G3" s="211"/>
      <c r="H3" s="215"/>
      <c r="I3" s="229" t="s">
        <v>296</v>
      </c>
    </row>
    <row r="4" spans="2:9" ht="20.100000000000001" customHeight="1" x14ac:dyDescent="0.15">
      <c r="B4" s="385" t="s">
        <v>29</v>
      </c>
      <c r="C4" s="388" t="s">
        <v>30</v>
      </c>
      <c r="D4" s="389"/>
      <c r="E4" s="389"/>
      <c r="F4" s="390"/>
      <c r="G4" s="228" t="s">
        <v>295</v>
      </c>
      <c r="H4" s="394" t="s">
        <v>294</v>
      </c>
      <c r="I4" s="397" t="s">
        <v>293</v>
      </c>
    </row>
    <row r="5" spans="2:9" ht="20.100000000000001" customHeight="1" x14ac:dyDescent="0.15">
      <c r="B5" s="386"/>
      <c r="C5" s="391"/>
      <c r="D5" s="392"/>
      <c r="E5" s="392"/>
      <c r="F5" s="393"/>
      <c r="G5" s="227" t="s">
        <v>292</v>
      </c>
      <c r="H5" s="395"/>
      <c r="I5" s="398"/>
    </row>
    <row r="6" spans="2:9" ht="20.100000000000001" customHeight="1" x14ac:dyDescent="0.15">
      <c r="B6" s="387"/>
      <c r="C6" s="226" t="s">
        <v>291</v>
      </c>
      <c r="D6" s="226" t="s">
        <v>31</v>
      </c>
      <c r="E6" s="226" t="s">
        <v>32</v>
      </c>
      <c r="F6" s="226" t="s">
        <v>33</v>
      </c>
      <c r="G6" s="225" t="s">
        <v>290</v>
      </c>
      <c r="H6" s="396"/>
      <c r="I6" s="399"/>
    </row>
    <row r="7" spans="2:9" ht="22.7" customHeight="1" x14ac:dyDescent="0.15">
      <c r="B7" s="224" t="s">
        <v>34</v>
      </c>
      <c r="C7" s="213">
        <v>18</v>
      </c>
      <c r="D7" s="222">
        <v>1</v>
      </c>
      <c r="E7" s="222">
        <v>14</v>
      </c>
      <c r="F7" s="222">
        <v>3</v>
      </c>
      <c r="G7" s="223">
        <v>96</v>
      </c>
      <c r="H7" s="222">
        <v>113</v>
      </c>
      <c r="I7" s="221">
        <v>23</v>
      </c>
    </row>
    <row r="8" spans="2:9" ht="22.7" customHeight="1" x14ac:dyDescent="0.15">
      <c r="B8" s="220" t="s">
        <v>289</v>
      </c>
      <c r="C8" s="213">
        <v>18</v>
      </c>
      <c r="D8" s="217">
        <v>1</v>
      </c>
      <c r="E8" s="217">
        <v>14</v>
      </c>
      <c r="F8" s="217">
        <v>3</v>
      </c>
      <c r="G8" s="218">
        <v>114</v>
      </c>
      <c r="H8" s="217">
        <v>119</v>
      </c>
      <c r="I8" s="216">
        <v>23</v>
      </c>
    </row>
    <row r="9" spans="2:9" ht="22.7" customHeight="1" x14ac:dyDescent="0.15">
      <c r="B9" s="220" t="s">
        <v>35</v>
      </c>
      <c r="C9" s="213">
        <v>18</v>
      </c>
      <c r="D9" s="217">
        <v>1</v>
      </c>
      <c r="E9" s="217">
        <v>14</v>
      </c>
      <c r="F9" s="217">
        <v>3</v>
      </c>
      <c r="G9" s="218">
        <v>112</v>
      </c>
      <c r="H9" s="217">
        <v>117</v>
      </c>
      <c r="I9" s="216">
        <v>23</v>
      </c>
    </row>
    <row r="10" spans="2:9" ht="22.7" customHeight="1" x14ac:dyDescent="0.15">
      <c r="B10" s="220" t="s">
        <v>36</v>
      </c>
      <c r="C10" s="219">
        <v>18</v>
      </c>
      <c r="D10" s="217">
        <v>1</v>
      </c>
      <c r="E10" s="217">
        <v>14</v>
      </c>
      <c r="F10" s="217">
        <v>3</v>
      </c>
      <c r="G10" s="218">
        <v>117</v>
      </c>
      <c r="H10" s="217">
        <v>123</v>
      </c>
      <c r="I10" s="216">
        <v>27</v>
      </c>
    </row>
    <row r="11" spans="2:9" ht="22.7" customHeight="1" x14ac:dyDescent="0.15">
      <c r="B11" s="220" t="s">
        <v>37</v>
      </c>
      <c r="C11" s="219">
        <v>18</v>
      </c>
      <c r="D11" s="217">
        <v>1</v>
      </c>
      <c r="E11" s="217">
        <v>14</v>
      </c>
      <c r="F11" s="217">
        <v>3</v>
      </c>
      <c r="G11" s="218">
        <v>115</v>
      </c>
      <c r="H11" s="217">
        <v>125</v>
      </c>
      <c r="I11" s="216">
        <v>23</v>
      </c>
    </row>
    <row r="12" spans="2:9" ht="22.7" customHeight="1" x14ac:dyDescent="0.15">
      <c r="B12" s="220" t="s">
        <v>38</v>
      </c>
      <c r="C12" s="213">
        <v>18</v>
      </c>
      <c r="D12" s="217">
        <v>1</v>
      </c>
      <c r="E12" s="217">
        <v>14</v>
      </c>
      <c r="F12" s="217">
        <v>3</v>
      </c>
      <c r="G12" s="218">
        <v>121</v>
      </c>
      <c r="H12" s="217">
        <v>120</v>
      </c>
      <c r="I12" s="216">
        <v>23</v>
      </c>
    </row>
    <row r="13" spans="2:9" ht="22.7" customHeight="1" x14ac:dyDescent="0.15">
      <c r="B13" s="220" t="s">
        <v>39</v>
      </c>
      <c r="C13" s="213">
        <v>18</v>
      </c>
      <c r="D13" s="217">
        <v>1</v>
      </c>
      <c r="E13" s="217">
        <v>14</v>
      </c>
      <c r="F13" s="217">
        <v>3</v>
      </c>
      <c r="G13" s="218">
        <v>118</v>
      </c>
      <c r="H13" s="217">
        <v>126</v>
      </c>
      <c r="I13" s="216">
        <v>22</v>
      </c>
    </row>
    <row r="14" spans="2:9" ht="22.7" customHeight="1" x14ac:dyDescent="0.15">
      <c r="B14" s="220" t="s">
        <v>40</v>
      </c>
      <c r="C14" s="213">
        <v>18</v>
      </c>
      <c r="D14" s="217">
        <v>1</v>
      </c>
      <c r="E14" s="217">
        <v>14</v>
      </c>
      <c r="F14" s="217">
        <v>3</v>
      </c>
      <c r="G14" s="218">
        <v>118</v>
      </c>
      <c r="H14" s="217">
        <v>128</v>
      </c>
      <c r="I14" s="216">
        <v>19</v>
      </c>
    </row>
    <row r="15" spans="2:9" ht="22.7" customHeight="1" x14ac:dyDescent="0.15">
      <c r="B15" s="220" t="s">
        <v>41</v>
      </c>
      <c r="C15" s="219">
        <v>18</v>
      </c>
      <c r="D15" s="217">
        <v>1</v>
      </c>
      <c r="E15" s="217">
        <v>14</v>
      </c>
      <c r="F15" s="217">
        <v>3</v>
      </c>
      <c r="G15" s="218">
        <v>118</v>
      </c>
      <c r="H15" s="217">
        <v>127</v>
      </c>
      <c r="I15" s="216">
        <v>17</v>
      </c>
    </row>
    <row r="16" spans="2:9" ht="22.7" customHeight="1" x14ac:dyDescent="0.15">
      <c r="B16" s="220" t="s">
        <v>42</v>
      </c>
      <c r="C16" s="219">
        <v>36</v>
      </c>
      <c r="D16" s="217">
        <v>1</v>
      </c>
      <c r="E16" s="217">
        <v>28</v>
      </c>
      <c r="F16" s="217">
        <v>7</v>
      </c>
      <c r="G16" s="218">
        <v>168</v>
      </c>
      <c r="H16" s="217">
        <v>283</v>
      </c>
      <c r="I16" s="216">
        <v>33</v>
      </c>
    </row>
    <row r="17" spans="2:9" ht="22.7" customHeight="1" x14ac:dyDescent="0.15">
      <c r="B17" s="220" t="s">
        <v>43</v>
      </c>
      <c r="C17" s="219">
        <v>37</v>
      </c>
      <c r="D17" s="217">
        <v>1</v>
      </c>
      <c r="E17" s="217">
        <v>29</v>
      </c>
      <c r="F17" s="217">
        <v>7</v>
      </c>
      <c r="G17" s="218">
        <v>202</v>
      </c>
      <c r="H17" s="217">
        <v>283</v>
      </c>
      <c r="I17" s="216">
        <v>35</v>
      </c>
    </row>
    <row r="18" spans="2:9" ht="22.7" customHeight="1" x14ac:dyDescent="0.15">
      <c r="B18" s="220" t="s">
        <v>44</v>
      </c>
      <c r="C18" s="219">
        <v>37</v>
      </c>
      <c r="D18" s="217">
        <v>1</v>
      </c>
      <c r="E18" s="217">
        <v>29</v>
      </c>
      <c r="F18" s="217">
        <v>7</v>
      </c>
      <c r="G18" s="218">
        <v>202</v>
      </c>
      <c r="H18" s="217">
        <v>283</v>
      </c>
      <c r="I18" s="216">
        <v>35</v>
      </c>
    </row>
    <row r="19" spans="2:9" ht="22.7" customHeight="1" x14ac:dyDescent="0.15">
      <c r="B19" s="220" t="s">
        <v>45</v>
      </c>
      <c r="C19" s="219">
        <v>37</v>
      </c>
      <c r="D19" s="217">
        <v>1</v>
      </c>
      <c r="E19" s="217">
        <v>29</v>
      </c>
      <c r="F19" s="217">
        <v>7</v>
      </c>
      <c r="G19" s="218">
        <v>199</v>
      </c>
      <c r="H19" s="217">
        <v>281</v>
      </c>
      <c r="I19" s="216">
        <v>36</v>
      </c>
    </row>
    <row r="20" spans="2:9" ht="22.7" customHeight="1" x14ac:dyDescent="0.15">
      <c r="B20" s="220" t="s">
        <v>46</v>
      </c>
      <c r="C20" s="219">
        <v>37</v>
      </c>
      <c r="D20" s="217">
        <v>1</v>
      </c>
      <c r="E20" s="217">
        <v>29</v>
      </c>
      <c r="F20" s="217">
        <v>7</v>
      </c>
      <c r="G20" s="218">
        <v>200</v>
      </c>
      <c r="H20" s="217">
        <v>279</v>
      </c>
      <c r="I20" s="216">
        <v>36</v>
      </c>
    </row>
    <row r="21" spans="2:9" ht="22.7" customHeight="1" x14ac:dyDescent="0.15">
      <c r="B21" s="220" t="s">
        <v>47</v>
      </c>
      <c r="C21" s="219">
        <v>37</v>
      </c>
      <c r="D21" s="217">
        <v>1</v>
      </c>
      <c r="E21" s="217">
        <v>29</v>
      </c>
      <c r="F21" s="217">
        <v>7</v>
      </c>
      <c r="G21" s="218">
        <v>191</v>
      </c>
      <c r="H21" s="217">
        <v>277</v>
      </c>
      <c r="I21" s="216">
        <v>37</v>
      </c>
    </row>
    <row r="22" spans="2:9" ht="22.7" customHeight="1" x14ac:dyDescent="0.15">
      <c r="B22" s="220" t="s">
        <v>48</v>
      </c>
      <c r="C22" s="219">
        <v>37</v>
      </c>
      <c r="D22" s="217">
        <v>1</v>
      </c>
      <c r="E22" s="217">
        <v>29</v>
      </c>
      <c r="F22" s="217">
        <v>7</v>
      </c>
      <c r="G22" s="218">
        <v>185</v>
      </c>
      <c r="H22" s="217">
        <v>274</v>
      </c>
      <c r="I22" s="216">
        <v>34</v>
      </c>
    </row>
    <row r="23" spans="2:9" ht="22.7" customHeight="1" x14ac:dyDescent="0.15">
      <c r="B23" s="220" t="s">
        <v>49</v>
      </c>
      <c r="C23" s="219">
        <v>37</v>
      </c>
      <c r="D23" s="217">
        <v>1</v>
      </c>
      <c r="E23" s="217">
        <v>29</v>
      </c>
      <c r="F23" s="217">
        <v>7</v>
      </c>
      <c r="G23" s="218">
        <v>184</v>
      </c>
      <c r="H23" s="217">
        <v>275</v>
      </c>
      <c r="I23" s="216">
        <v>33</v>
      </c>
    </row>
    <row r="24" spans="2:9" ht="22.7" customHeight="1" x14ac:dyDescent="0.15">
      <c r="B24" s="220" t="s">
        <v>50</v>
      </c>
      <c r="C24" s="219">
        <v>37</v>
      </c>
      <c r="D24" s="217">
        <v>1</v>
      </c>
      <c r="E24" s="217">
        <v>29</v>
      </c>
      <c r="F24" s="217">
        <v>7</v>
      </c>
      <c r="G24" s="218">
        <v>188</v>
      </c>
      <c r="H24" s="217">
        <v>275</v>
      </c>
      <c r="I24" s="216">
        <v>33</v>
      </c>
    </row>
    <row r="25" spans="2:9" ht="22.7" customHeight="1" x14ac:dyDescent="0.15">
      <c r="B25" s="220" t="s">
        <v>51</v>
      </c>
      <c r="C25" s="219">
        <v>37</v>
      </c>
      <c r="D25" s="217">
        <v>1</v>
      </c>
      <c r="E25" s="217">
        <v>29</v>
      </c>
      <c r="F25" s="217">
        <v>7</v>
      </c>
      <c r="G25" s="218">
        <v>187</v>
      </c>
      <c r="H25" s="217">
        <v>275</v>
      </c>
      <c r="I25" s="216">
        <v>33</v>
      </c>
    </row>
    <row r="26" spans="2:9" ht="22.7" customHeight="1" x14ac:dyDescent="0.15">
      <c r="B26" s="220" t="s">
        <v>288</v>
      </c>
      <c r="C26" s="219">
        <v>37</v>
      </c>
      <c r="D26" s="217">
        <v>1</v>
      </c>
      <c r="E26" s="217">
        <v>29</v>
      </c>
      <c r="F26" s="217">
        <v>7</v>
      </c>
      <c r="G26" s="218">
        <v>180</v>
      </c>
      <c r="H26" s="217">
        <v>277</v>
      </c>
      <c r="I26" s="216">
        <v>31</v>
      </c>
    </row>
    <row r="27" spans="2:9" ht="22.7" customHeight="1" x14ac:dyDescent="0.15">
      <c r="B27" s="220" t="s">
        <v>287</v>
      </c>
      <c r="C27" s="219">
        <v>37</v>
      </c>
      <c r="D27" s="217">
        <v>1</v>
      </c>
      <c r="E27" s="217">
        <v>29</v>
      </c>
      <c r="F27" s="217">
        <v>7</v>
      </c>
      <c r="G27" s="218">
        <v>171</v>
      </c>
      <c r="H27" s="217">
        <v>279</v>
      </c>
      <c r="I27" s="216">
        <v>19</v>
      </c>
    </row>
    <row r="28" spans="2:9" ht="22.7" customHeight="1" x14ac:dyDescent="0.15">
      <c r="B28" s="220" t="s">
        <v>286</v>
      </c>
      <c r="C28" s="219">
        <v>37</v>
      </c>
      <c r="D28" s="217">
        <v>1</v>
      </c>
      <c r="E28" s="217">
        <v>29</v>
      </c>
      <c r="F28" s="217">
        <v>7</v>
      </c>
      <c r="G28" s="218">
        <v>159</v>
      </c>
      <c r="H28" s="217">
        <v>281</v>
      </c>
      <c r="I28" s="216">
        <v>20</v>
      </c>
    </row>
    <row r="29" spans="2:9" ht="22.7" customHeight="1" x14ac:dyDescent="0.15">
      <c r="B29" s="220" t="s">
        <v>285</v>
      </c>
      <c r="C29" s="219">
        <v>37</v>
      </c>
      <c r="D29" s="217">
        <v>1</v>
      </c>
      <c r="E29" s="217">
        <v>29</v>
      </c>
      <c r="F29" s="217">
        <v>7</v>
      </c>
      <c r="G29" s="218">
        <v>149</v>
      </c>
      <c r="H29" s="217">
        <v>280</v>
      </c>
      <c r="I29" s="216">
        <v>18</v>
      </c>
    </row>
    <row r="30" spans="2:9" ht="22.7" customHeight="1" x14ac:dyDescent="0.15">
      <c r="B30" s="220" t="s">
        <v>284</v>
      </c>
      <c r="C30" s="219">
        <v>37</v>
      </c>
      <c r="D30" s="217">
        <v>1</v>
      </c>
      <c r="E30" s="217">
        <v>29</v>
      </c>
      <c r="F30" s="217">
        <v>7</v>
      </c>
      <c r="G30" s="218">
        <v>145</v>
      </c>
      <c r="H30" s="217">
        <v>282</v>
      </c>
      <c r="I30" s="216">
        <v>15</v>
      </c>
    </row>
    <row r="31" spans="2:9" ht="22.7" customHeight="1" x14ac:dyDescent="0.15">
      <c r="B31" s="220" t="s">
        <v>333</v>
      </c>
      <c r="C31" s="219">
        <v>37</v>
      </c>
      <c r="D31" s="217">
        <v>1</v>
      </c>
      <c r="E31" s="217">
        <v>29</v>
      </c>
      <c r="F31" s="217">
        <v>7</v>
      </c>
      <c r="G31" s="218">
        <v>113</v>
      </c>
      <c r="H31" s="217">
        <v>266</v>
      </c>
      <c r="I31" s="216">
        <v>14</v>
      </c>
    </row>
    <row r="32" spans="2:9" ht="22.7" customHeight="1" x14ac:dyDescent="0.15">
      <c r="B32" s="220" t="s">
        <v>340</v>
      </c>
      <c r="C32" s="217">
        <v>37</v>
      </c>
      <c r="D32" s="217">
        <v>1</v>
      </c>
      <c r="E32" s="217">
        <v>29</v>
      </c>
      <c r="F32" s="217">
        <v>7</v>
      </c>
      <c r="G32" s="218">
        <v>104</v>
      </c>
      <c r="H32" s="217">
        <v>253</v>
      </c>
      <c r="I32" s="280">
        <v>13</v>
      </c>
    </row>
    <row r="33" spans="2:9" ht="22.7" customHeight="1" thickBot="1" x14ac:dyDescent="0.2">
      <c r="B33" s="437" t="s">
        <v>341</v>
      </c>
      <c r="C33" s="438">
        <v>37</v>
      </c>
      <c r="D33" s="438">
        <v>1</v>
      </c>
      <c r="E33" s="438">
        <v>29</v>
      </c>
      <c r="F33" s="438">
        <v>7</v>
      </c>
      <c r="G33" s="439">
        <v>97</v>
      </c>
      <c r="H33" s="438">
        <v>243</v>
      </c>
      <c r="I33" s="440">
        <v>8</v>
      </c>
    </row>
    <row r="34" spans="2:9" ht="9" customHeight="1" x14ac:dyDescent="0.15">
      <c r="B34" s="215"/>
      <c r="C34" s="213"/>
      <c r="D34" s="213"/>
      <c r="E34" s="213"/>
      <c r="F34" s="213"/>
      <c r="G34" s="214"/>
      <c r="H34" s="213"/>
      <c r="I34" s="213"/>
    </row>
    <row r="35" spans="2:9" ht="18" customHeight="1" x14ac:dyDescent="0.15">
      <c r="B35" s="212" t="s">
        <v>260</v>
      </c>
      <c r="C35" s="213"/>
      <c r="D35" s="213"/>
      <c r="E35" s="213"/>
      <c r="F35" s="213"/>
      <c r="G35" s="214"/>
      <c r="H35" s="213"/>
      <c r="I35" s="213"/>
    </row>
    <row r="36" spans="2:9" ht="18" customHeight="1" x14ac:dyDescent="0.15">
      <c r="B36" s="212" t="s">
        <v>261</v>
      </c>
      <c r="C36" s="213"/>
      <c r="D36" s="213"/>
      <c r="E36" s="213"/>
      <c r="F36" s="213"/>
      <c r="G36" s="214"/>
      <c r="H36" s="213"/>
      <c r="I36" s="213"/>
    </row>
    <row r="37" spans="2:9" ht="18" customHeight="1" x14ac:dyDescent="0.15">
      <c r="B37" s="212" t="s">
        <v>283</v>
      </c>
      <c r="C37" s="211"/>
      <c r="D37" s="211"/>
      <c r="E37" s="211"/>
      <c r="F37" s="211"/>
      <c r="G37" s="211"/>
      <c r="H37" s="211"/>
      <c r="I37" s="211"/>
    </row>
  </sheetData>
  <mergeCells count="5">
    <mergeCell ref="B1:I1"/>
    <mergeCell ref="B4:B6"/>
    <mergeCell ref="C4:F5"/>
    <mergeCell ref="H4:H6"/>
    <mergeCell ref="I4:I6"/>
  </mergeCells>
  <phoneticPr fontId="3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showGridLines="0" view="pageBreakPreview" zoomScale="60" zoomScaleNormal="100" workbookViewId="0">
      <selection activeCell="I23" sqref="K23"/>
    </sheetView>
  </sheetViews>
  <sheetFormatPr defaultColWidth="9" defaultRowHeight="13.5" x14ac:dyDescent="0.15"/>
  <cols>
    <col min="1" max="1" width="2.5" style="2" customWidth="1"/>
    <col min="2" max="6" width="12.625" style="2" customWidth="1"/>
    <col min="7" max="16384" width="9" style="2"/>
  </cols>
  <sheetData>
    <row r="1" spans="2:7" ht="24" customHeight="1" x14ac:dyDescent="0.15">
      <c r="B1" s="327" t="s">
        <v>0</v>
      </c>
      <c r="C1" s="327"/>
      <c r="D1" s="327"/>
      <c r="E1" s="327"/>
      <c r="F1" s="327"/>
      <c r="G1" s="1"/>
    </row>
    <row r="2" spans="2:7" ht="24" customHeight="1" x14ac:dyDescent="0.15">
      <c r="B2" s="3"/>
      <c r="C2" s="3"/>
      <c r="D2" s="3"/>
      <c r="E2" s="3"/>
      <c r="F2" s="3"/>
      <c r="G2" s="1"/>
    </row>
    <row r="3" spans="2:7" ht="24" customHeight="1" thickBot="1" x14ac:dyDescent="0.2">
      <c r="B3" s="4"/>
      <c r="C3" s="4"/>
      <c r="D3" s="4"/>
      <c r="E3" s="4"/>
      <c r="F3" s="5" t="s">
        <v>1</v>
      </c>
      <c r="G3" s="1"/>
    </row>
    <row r="4" spans="2:7" ht="14.25" x14ac:dyDescent="0.15">
      <c r="B4" s="400" t="s">
        <v>2</v>
      </c>
      <c r="C4" s="358" t="s">
        <v>3</v>
      </c>
      <c r="D4" s="402"/>
      <c r="E4" s="364"/>
      <c r="F4" s="403" t="s">
        <v>4</v>
      </c>
      <c r="G4" s="1"/>
    </row>
    <row r="5" spans="2:7" ht="14.25" x14ac:dyDescent="0.15">
      <c r="B5" s="401"/>
      <c r="C5" s="6" t="s">
        <v>5</v>
      </c>
      <c r="D5" s="6" t="s">
        <v>6</v>
      </c>
      <c r="E5" s="6" t="s">
        <v>7</v>
      </c>
      <c r="F5" s="404"/>
      <c r="G5" s="1"/>
    </row>
    <row r="6" spans="2:7" ht="30" customHeight="1" x14ac:dyDescent="0.15">
      <c r="B6" s="7" t="s">
        <v>8</v>
      </c>
      <c r="C6" s="8">
        <v>32596</v>
      </c>
      <c r="D6" s="9">
        <v>9788</v>
      </c>
      <c r="E6" s="9">
        <v>22808</v>
      </c>
      <c r="F6" s="10">
        <v>326</v>
      </c>
      <c r="G6" s="1"/>
    </row>
    <row r="7" spans="2:7" ht="30" customHeight="1" x14ac:dyDescent="0.15">
      <c r="B7" s="7" t="s">
        <v>9</v>
      </c>
      <c r="C7" s="8">
        <v>33297</v>
      </c>
      <c r="D7" s="11">
        <v>9967</v>
      </c>
      <c r="E7" s="11">
        <v>23330</v>
      </c>
      <c r="F7" s="10">
        <v>541</v>
      </c>
      <c r="G7" s="1"/>
    </row>
    <row r="8" spans="2:7" ht="30" customHeight="1" x14ac:dyDescent="0.15">
      <c r="B8" s="7" t="s">
        <v>10</v>
      </c>
      <c r="C8" s="8">
        <v>33794</v>
      </c>
      <c r="D8" s="11">
        <v>10057</v>
      </c>
      <c r="E8" s="11">
        <v>23737</v>
      </c>
      <c r="F8" s="10">
        <v>523</v>
      </c>
      <c r="G8" s="1"/>
    </row>
    <row r="9" spans="2:7" ht="30" customHeight="1" x14ac:dyDescent="0.15">
      <c r="B9" s="7" t="s">
        <v>11</v>
      </c>
      <c r="C9" s="8">
        <v>33257</v>
      </c>
      <c r="D9" s="11">
        <v>9582</v>
      </c>
      <c r="E9" s="11">
        <v>23675</v>
      </c>
      <c r="F9" s="10">
        <v>520</v>
      </c>
      <c r="G9" s="12"/>
    </row>
    <row r="10" spans="2:7" ht="30" customHeight="1" x14ac:dyDescent="0.15">
      <c r="B10" s="7" t="s">
        <v>12</v>
      </c>
      <c r="C10" s="13">
        <v>32521</v>
      </c>
      <c r="D10" s="11">
        <v>9041</v>
      </c>
      <c r="E10" s="11">
        <v>23480</v>
      </c>
      <c r="F10" s="10">
        <v>509</v>
      </c>
      <c r="G10" s="12"/>
    </row>
    <row r="11" spans="2:7" ht="30" customHeight="1" x14ac:dyDescent="0.15">
      <c r="B11" s="7" t="s">
        <v>13</v>
      </c>
      <c r="C11" s="13">
        <v>31314</v>
      </c>
      <c r="D11" s="11">
        <v>8255</v>
      </c>
      <c r="E11" s="11">
        <v>23059</v>
      </c>
      <c r="F11" s="10">
        <v>507</v>
      </c>
      <c r="G11" s="12"/>
    </row>
    <row r="12" spans="2:7" ht="30" customHeight="1" x14ac:dyDescent="0.15">
      <c r="B12" s="7" t="s">
        <v>14</v>
      </c>
      <c r="C12" s="8">
        <v>29659</v>
      </c>
      <c r="D12" s="11">
        <v>7367</v>
      </c>
      <c r="E12" s="11">
        <v>22292</v>
      </c>
      <c r="F12" s="10">
        <v>492</v>
      </c>
      <c r="G12" s="12"/>
    </row>
    <row r="13" spans="2:7" ht="30" customHeight="1" x14ac:dyDescent="0.15">
      <c r="B13" s="7" t="s">
        <v>15</v>
      </c>
      <c r="C13" s="8">
        <v>28742</v>
      </c>
      <c r="D13" s="11">
        <v>6758</v>
      </c>
      <c r="E13" s="11">
        <v>21984</v>
      </c>
      <c r="F13" s="10">
        <v>496</v>
      </c>
      <c r="G13" s="12"/>
    </row>
    <row r="14" spans="2:7" ht="30" customHeight="1" x14ac:dyDescent="0.15">
      <c r="B14" s="7" t="s">
        <v>16</v>
      </c>
      <c r="C14" s="13">
        <v>28480</v>
      </c>
      <c r="D14" s="11">
        <v>6422</v>
      </c>
      <c r="E14" s="11">
        <v>22058</v>
      </c>
      <c r="F14" s="10">
        <v>435</v>
      </c>
      <c r="G14" s="1"/>
    </row>
    <row r="15" spans="2:7" ht="30" customHeight="1" x14ac:dyDescent="0.15">
      <c r="B15" s="7" t="s">
        <v>17</v>
      </c>
      <c r="C15" s="13">
        <v>32173</v>
      </c>
      <c r="D15" s="11">
        <v>9109</v>
      </c>
      <c r="E15" s="11">
        <v>23064</v>
      </c>
      <c r="F15" s="14">
        <v>395</v>
      </c>
      <c r="G15" s="1"/>
    </row>
    <row r="16" spans="2:7" ht="30" customHeight="1" x14ac:dyDescent="0.15">
      <c r="B16" s="15" t="s">
        <v>18</v>
      </c>
      <c r="C16" s="13">
        <v>49411</v>
      </c>
      <c r="D16" s="11">
        <v>12928</v>
      </c>
      <c r="E16" s="11">
        <v>36483</v>
      </c>
      <c r="F16" s="14">
        <v>514</v>
      </c>
      <c r="G16" s="1"/>
    </row>
    <row r="17" spans="2:7" ht="30" customHeight="1" x14ac:dyDescent="0.15">
      <c r="B17" s="15" t="s">
        <v>19</v>
      </c>
      <c r="C17" s="13">
        <v>49258</v>
      </c>
      <c r="D17" s="11">
        <v>12756</v>
      </c>
      <c r="E17" s="11">
        <v>36502</v>
      </c>
      <c r="F17" s="14">
        <v>473</v>
      </c>
      <c r="G17" s="1"/>
    </row>
    <row r="18" spans="2:7" ht="30" customHeight="1" x14ac:dyDescent="0.15">
      <c r="B18" s="7" t="s">
        <v>20</v>
      </c>
      <c r="C18" s="13">
        <v>48209</v>
      </c>
      <c r="D18" s="11">
        <v>12419</v>
      </c>
      <c r="E18" s="11">
        <v>35790</v>
      </c>
      <c r="F18" s="14">
        <v>437</v>
      </c>
      <c r="G18" s="1"/>
    </row>
    <row r="19" spans="2:7" ht="30" customHeight="1" x14ac:dyDescent="0.15">
      <c r="B19" s="7" t="s">
        <v>21</v>
      </c>
      <c r="C19" s="8">
        <v>46278</v>
      </c>
      <c r="D19" s="11">
        <v>11669</v>
      </c>
      <c r="E19" s="11">
        <v>34609</v>
      </c>
      <c r="F19" s="14">
        <v>392</v>
      </c>
      <c r="G19" s="1"/>
    </row>
    <row r="20" spans="2:7" ht="30" customHeight="1" x14ac:dyDescent="0.15">
      <c r="B20" s="7" t="s">
        <v>22</v>
      </c>
      <c r="C20" s="8">
        <v>44210</v>
      </c>
      <c r="D20" s="11">
        <v>11010</v>
      </c>
      <c r="E20" s="11">
        <v>33200</v>
      </c>
      <c r="F20" s="14">
        <v>365</v>
      </c>
      <c r="G20" s="1"/>
    </row>
    <row r="21" spans="2:7" ht="30" customHeight="1" x14ac:dyDescent="0.15">
      <c r="B21" s="7" t="s">
        <v>23</v>
      </c>
      <c r="C21" s="8">
        <v>42753</v>
      </c>
      <c r="D21" s="11">
        <v>10532</v>
      </c>
      <c r="E21" s="11">
        <v>32221</v>
      </c>
      <c r="F21" s="14">
        <v>334</v>
      </c>
      <c r="G21" s="1"/>
    </row>
    <row r="22" spans="2:7" ht="30" customHeight="1" x14ac:dyDescent="0.15">
      <c r="B22" s="7" t="s">
        <v>24</v>
      </c>
      <c r="C22" s="8">
        <v>41312</v>
      </c>
      <c r="D22" s="11">
        <v>10284</v>
      </c>
      <c r="E22" s="11">
        <v>31028</v>
      </c>
      <c r="F22" s="14">
        <v>297</v>
      </c>
      <c r="G22" s="1"/>
    </row>
    <row r="23" spans="2:7" ht="30" customHeight="1" thickBot="1" x14ac:dyDescent="0.2">
      <c r="B23" s="16" t="s">
        <v>25</v>
      </c>
      <c r="C23" s="17">
        <v>39844</v>
      </c>
      <c r="D23" s="18">
        <v>9841</v>
      </c>
      <c r="E23" s="18">
        <v>30003</v>
      </c>
      <c r="F23" s="19">
        <v>279</v>
      </c>
      <c r="G23" s="1"/>
    </row>
    <row r="24" spans="2:7" ht="9" customHeight="1" x14ac:dyDescent="0.15">
      <c r="B24" s="20"/>
      <c r="C24" s="8"/>
      <c r="D24" s="8"/>
      <c r="E24" s="8"/>
      <c r="F24" s="8"/>
      <c r="G24" s="1"/>
    </row>
    <row r="25" spans="2:7" ht="18" customHeight="1" x14ac:dyDescent="0.15">
      <c r="B25" s="21" t="s">
        <v>257</v>
      </c>
      <c r="C25" s="4"/>
      <c r="D25" s="4"/>
      <c r="E25" s="4"/>
      <c r="F25" s="4"/>
      <c r="G25" s="1"/>
    </row>
    <row r="26" spans="2:7" ht="18" customHeight="1" x14ac:dyDescent="0.15">
      <c r="B26" s="21" t="s">
        <v>258</v>
      </c>
      <c r="C26" s="22"/>
      <c r="D26" s="22"/>
      <c r="E26" s="22"/>
      <c r="F26" s="22"/>
      <c r="G26" s="1"/>
    </row>
    <row r="27" spans="2:7" ht="18" customHeight="1" x14ac:dyDescent="0.15">
      <c r="B27" s="21" t="s">
        <v>259</v>
      </c>
      <c r="C27" s="22"/>
      <c r="D27" s="22"/>
      <c r="E27" s="22"/>
      <c r="F27" s="22"/>
      <c r="G27" s="1"/>
    </row>
    <row r="28" spans="2:7" ht="18" customHeight="1" x14ac:dyDescent="0.15">
      <c r="B28" s="21" t="s">
        <v>26</v>
      </c>
      <c r="C28" s="22"/>
      <c r="D28" s="22"/>
      <c r="E28" s="22"/>
      <c r="F28" s="22"/>
      <c r="G28" s="1"/>
    </row>
    <row r="29" spans="2:7" ht="18" customHeight="1" x14ac:dyDescent="0.15">
      <c r="B29" s="21" t="s">
        <v>27</v>
      </c>
      <c r="C29" s="22"/>
      <c r="D29" s="22"/>
      <c r="E29" s="22"/>
      <c r="F29" s="22"/>
      <c r="G29" s="1"/>
    </row>
  </sheetData>
  <mergeCells count="4">
    <mergeCell ref="B1:F1"/>
    <mergeCell ref="B4:B5"/>
    <mergeCell ref="C4:E4"/>
    <mergeCell ref="F4:F5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5-1</vt:lpstr>
      <vt:lpstr>5-2</vt:lpstr>
      <vt:lpstr>5-3 </vt:lpstr>
      <vt:lpstr>5-4</vt:lpstr>
      <vt:lpstr>5-5</vt:lpstr>
      <vt:lpstr>5-6 </vt:lpstr>
      <vt:lpstr>5-7</vt:lpstr>
      <vt:lpstr>5-8</vt:lpstr>
      <vt:lpstr>5-9</vt:lpstr>
      <vt:lpstr>'5-2'!Print_Area</vt:lpstr>
      <vt:lpstr>'5-4'!Print_Area</vt:lpstr>
      <vt:lpstr>'5-7'!Print_Area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保守ユーザー</dc:creator>
  <cp:lastModifiedBy>唐津市</cp:lastModifiedBy>
  <cp:lastPrinted>2024-01-16T02:08:25Z</cp:lastPrinted>
  <dcterms:created xsi:type="dcterms:W3CDTF">2019-03-29T10:51:00Z</dcterms:created>
  <dcterms:modified xsi:type="dcterms:W3CDTF">2024-01-26T06:08:35Z</dcterms:modified>
</cp:coreProperties>
</file>